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4005" yWindow="405" windowWidth="15480" windowHeight="11220"/>
  </bookViews>
  <sheets>
    <sheet name="NP Log" sheetId="1" r:id="rId1"/>
    <sheet name="BAC-Oblig Data" sheetId="3" r:id="rId2"/>
  </sheets>
  <definedNames>
    <definedName name="Class">#REF!</definedName>
    <definedName name="_xlnm.Print_Area" localSheetId="0">'NP Log'!$A$1:$AQ$27</definedName>
    <definedName name="_xlnm.Print_Titles" localSheetId="0">'NP Log'!$5:$6</definedName>
  </definedNames>
  <calcPr calcId="145621"/>
</workbook>
</file>

<file path=xl/calcChain.xml><?xml version="1.0" encoding="utf-8"?>
<calcChain xmlns="http://schemas.openxmlformats.org/spreadsheetml/2006/main">
  <c r="BP7" i="1" l="1"/>
  <c r="AQ7" i="1"/>
  <c r="AQ12" i="1" l="1"/>
  <c r="BP12" i="1"/>
  <c r="BO12" i="1"/>
  <c r="BN12" i="1"/>
  <c r="BM12" i="1"/>
  <c r="BL12" i="1"/>
  <c r="BK12" i="1"/>
  <c r="BJ12" i="1"/>
  <c r="BI12" i="1"/>
  <c r="BH12" i="1"/>
  <c r="BG12" i="1"/>
  <c r="BF12" i="1"/>
  <c r="BE12" i="1"/>
  <c r="BD12" i="1"/>
  <c r="BC12" i="1"/>
  <c r="BB12" i="1"/>
  <c r="BA12" i="1"/>
  <c r="AZ12" i="1"/>
  <c r="AY12" i="1"/>
  <c r="AX12" i="1"/>
  <c r="AW12" i="1"/>
  <c r="AV12" i="1"/>
  <c r="AU12" i="1"/>
  <c r="AT12" i="1"/>
  <c r="AS12" i="1"/>
  <c r="AP12" i="1"/>
  <c r="AO12" i="1"/>
  <c r="AN12" i="1"/>
  <c r="AM12" i="1"/>
  <c r="AL12" i="1"/>
  <c r="AK12" i="1"/>
  <c r="AJ12" i="1"/>
  <c r="AI12" i="1"/>
  <c r="AH12" i="1"/>
  <c r="AG12" i="1"/>
  <c r="AF12" i="1"/>
  <c r="AE12" i="1"/>
  <c r="AD12" i="1"/>
  <c r="AC12" i="1"/>
  <c r="AB12" i="1"/>
  <c r="AA12" i="1"/>
  <c r="Z12" i="1"/>
  <c r="Z22" i="1" s="1"/>
  <c r="Y12" i="1"/>
  <c r="X12" i="1"/>
  <c r="W12" i="1"/>
  <c r="V12" i="1"/>
  <c r="U12" i="1"/>
  <c r="U22" i="1" s="1"/>
  <c r="T12" i="1"/>
  <c r="T22" i="1" s="1"/>
  <c r="Y22" i="1" l="1"/>
  <c r="Y24" i="1" s="1"/>
  <c r="AG24" i="1"/>
  <c r="AG22" i="1"/>
  <c r="AI24" i="1"/>
  <c r="AI22" i="1"/>
  <c r="AO24" i="1"/>
  <c r="AO22" i="1"/>
  <c r="V24" i="1"/>
  <c r="V22" i="1"/>
  <c r="X24" i="1"/>
  <c r="X22" i="1"/>
  <c r="AB24" i="1"/>
  <c r="AB22" i="1"/>
  <c r="AD24" i="1"/>
  <c r="AD22" i="1"/>
  <c r="AF24" i="1"/>
  <c r="AF22" i="1"/>
  <c r="AH24" i="1"/>
  <c r="AH22" i="1"/>
  <c r="AJ24" i="1"/>
  <c r="AJ22" i="1"/>
  <c r="AL24" i="1"/>
  <c r="AL22" i="1"/>
  <c r="AN24" i="1"/>
  <c r="AN22" i="1"/>
  <c r="W24" i="1"/>
  <c r="W22" i="1"/>
  <c r="AA24" i="1"/>
  <c r="AA22" i="1"/>
  <c r="AM24" i="1"/>
  <c r="AM22" i="1"/>
  <c r="AK22" i="1"/>
  <c r="AK24" i="1" s="1"/>
  <c r="AC22" i="1"/>
  <c r="AC24" i="1" s="1"/>
  <c r="AE22" i="1"/>
  <c r="AE24" i="1" s="1"/>
  <c r="T24" i="1"/>
  <c r="U24" i="1"/>
  <c r="O17" i="1" l="1"/>
  <c r="O16" i="1" l="1"/>
  <c r="Z24" i="1" l="1"/>
  <c r="N16" i="1" l="1"/>
  <c r="O18" i="1" l="1"/>
  <c r="N17" i="1"/>
  <c r="P17" i="1" l="1"/>
  <c r="N18" i="1"/>
  <c r="P16" i="1"/>
  <c r="P18" i="1" l="1"/>
  <c r="P22" i="1" l="1"/>
</calcChain>
</file>

<file path=xl/comments1.xml><?xml version="1.0" encoding="utf-8"?>
<comments xmlns="http://schemas.openxmlformats.org/spreadsheetml/2006/main">
  <authors>
    <author>Kelly Krug</author>
    <author>vjames</author>
  </authors>
  <commentList>
    <comment ref="Q15" authorId="0">
      <text>
        <r>
          <rPr>
            <b/>
            <sz val="8"/>
            <color indexed="81"/>
            <rFont val="Tahoma"/>
            <family val="2"/>
          </rPr>
          <t>Kelly Krug: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$123k included in CD-21 contingency is FY08 PED funding that will not arrive until FY09…causing a delta in the 4-way balance of contingency.</t>
        </r>
      </text>
    </comment>
    <comment ref="P21" authorId="1">
      <text>
        <r>
          <rPr>
            <b/>
            <sz val="9"/>
            <color indexed="81"/>
            <rFont val="Tahoma"/>
            <family val="2"/>
          </rPr>
          <t>vjames:</t>
        </r>
        <r>
          <rPr>
            <sz val="9"/>
            <color indexed="81"/>
            <rFont val="Tahoma"/>
            <family val="2"/>
          </rPr>
          <t xml:space="preserve">
Paste from ugly green</t>
        </r>
      </text>
    </comment>
  </commentList>
</comments>
</file>

<file path=xl/comments2.xml><?xml version="1.0" encoding="utf-8"?>
<comments xmlns="http://schemas.openxmlformats.org/spreadsheetml/2006/main">
  <authors>
    <author>Kelly Krug</author>
  </authors>
  <commentList>
    <comment ref="I3" authorId="0">
      <text>
        <r>
          <rPr>
            <b/>
            <sz val="8"/>
            <color indexed="81"/>
            <rFont val="Tahoma"/>
            <family val="2"/>
          </rPr>
          <t>Kelly Krug:</t>
        </r>
        <r>
          <rPr>
            <sz val="8"/>
            <color indexed="81"/>
            <rFont val="Tahoma"/>
            <family val="2"/>
          </rPr>
          <t xml:space="preserve">
Cost Mgmt BAC (Fully Burden/Esc)</t>
        </r>
      </text>
    </comment>
    <comment ref="J3" authorId="0">
      <text>
        <r>
          <rPr>
            <b/>
            <sz val="8"/>
            <color indexed="81"/>
            <rFont val="Tahoma"/>
            <family val="2"/>
          </rPr>
          <t>Kelly Krug:</t>
        </r>
        <r>
          <rPr>
            <sz val="8"/>
            <color indexed="81"/>
            <rFont val="Tahoma"/>
            <family val="2"/>
          </rPr>
          <t xml:space="preserve">
Costbook (Burd/Esc)
</t>
        </r>
        <r>
          <rPr>
            <b/>
            <sz val="8"/>
            <color indexed="81"/>
            <rFont val="Tahoma"/>
            <family val="2"/>
          </rPr>
          <t>Raw Data from imr in columns P-W.</t>
        </r>
      </text>
    </comment>
    <comment ref="M4" authorId="0">
      <text>
        <r>
          <rPr>
            <b/>
            <sz val="8"/>
            <color indexed="81"/>
            <rFont val="Tahoma"/>
            <family val="2"/>
          </rPr>
          <t>Kelly Krug:</t>
        </r>
        <r>
          <rPr>
            <sz val="8"/>
            <color indexed="81"/>
            <rFont val="Tahoma"/>
            <family val="2"/>
          </rPr>
          <t xml:space="preserve">
BCWP/"BCWS @ completion"</t>
        </r>
      </text>
    </comment>
    <comment ref="J13" authorId="0">
      <text>
        <r>
          <rPr>
            <b/>
            <sz val="8"/>
            <color indexed="81"/>
            <rFont val="Tahoma"/>
            <family val="2"/>
          </rPr>
          <t>Kelly Krug:</t>
        </r>
        <r>
          <rPr>
            <sz val="8"/>
            <color indexed="81"/>
            <rFont val="Tahoma"/>
            <family val="2"/>
          </rPr>
          <t xml:space="preserve">
Based on CR Log.</t>
        </r>
      </text>
    </comment>
    <comment ref="L13" authorId="0">
      <text>
        <r>
          <rPr>
            <b/>
            <sz val="8"/>
            <color indexed="81"/>
            <rFont val="Tahoma"/>
            <family val="2"/>
          </rPr>
          <t>Kelly Krug:</t>
        </r>
        <r>
          <rPr>
            <sz val="8"/>
            <color indexed="81"/>
            <rFont val="Tahoma"/>
            <family val="2"/>
          </rPr>
          <t xml:space="preserve">
MR/ETCob
</t>
        </r>
      </text>
    </comment>
    <comment ref="J15" authorId="0">
      <text>
        <r>
          <rPr>
            <b/>
            <sz val="8"/>
            <color indexed="81"/>
            <rFont val="Tahoma"/>
            <family val="2"/>
          </rPr>
          <t>Kelly Krug:</t>
        </r>
        <r>
          <rPr>
            <sz val="8"/>
            <color indexed="81"/>
            <rFont val="Tahoma"/>
            <family val="2"/>
          </rPr>
          <t xml:space="preserve">
Based on CR Log.</t>
        </r>
      </text>
    </comment>
    <comment ref="K19" authorId="0">
      <text>
        <r>
          <rPr>
            <b/>
            <sz val="8"/>
            <color indexed="81"/>
            <rFont val="Tahoma"/>
            <family val="2"/>
          </rPr>
          <t>Kelly Krug:</t>
        </r>
        <r>
          <rPr>
            <sz val="8"/>
            <color indexed="81"/>
            <rFont val="Tahoma"/>
            <family val="2"/>
          </rPr>
          <t xml:space="preserve">
IEAC calculated only on WBS level 2s that are currently active.  Therefore, formula is is not in 1.8.</t>
        </r>
      </text>
    </comment>
    <comment ref="J21" authorId="0">
      <text>
        <r>
          <rPr>
            <b/>
            <sz val="8"/>
            <color indexed="81"/>
            <rFont val="Tahoma"/>
            <family val="2"/>
          </rPr>
          <t>Kelly Krug:</t>
        </r>
        <r>
          <rPr>
            <sz val="8"/>
            <color indexed="81"/>
            <rFont val="Tahoma"/>
            <family val="2"/>
          </rPr>
          <t xml:space="preserve">
Based on CR Log.</t>
        </r>
      </text>
    </comment>
    <comment ref="J23" authorId="0">
      <text>
        <r>
          <rPr>
            <b/>
            <sz val="8"/>
            <color indexed="81"/>
            <rFont val="Tahoma"/>
            <family val="2"/>
          </rPr>
          <t>Kelly Krug:</t>
        </r>
        <r>
          <rPr>
            <sz val="8"/>
            <color indexed="81"/>
            <rFont val="Tahoma"/>
            <family val="2"/>
          </rPr>
          <t xml:space="preserve">
Based on CR Log.</t>
        </r>
      </text>
    </comment>
    <comment ref="B32" authorId="0">
      <text>
        <r>
          <rPr>
            <b/>
            <sz val="10"/>
            <color indexed="81"/>
            <rFont val="Tahoma"/>
            <family val="2"/>
          </rPr>
          <t>Kelly Krug:</t>
        </r>
        <r>
          <rPr>
            <sz val="10"/>
            <color indexed="81"/>
            <rFont val="Tahoma"/>
            <family val="2"/>
          </rPr>
          <t xml:space="preserve">
Monthly S, P, A are 0 until Pre-Ops.</t>
        </r>
      </text>
    </comment>
    <comment ref="C32" authorId="0">
      <text>
        <r>
          <rPr>
            <b/>
            <sz val="10"/>
            <color indexed="81"/>
            <rFont val="Tahoma"/>
            <family val="2"/>
          </rPr>
          <t>Kelly Krug:</t>
        </r>
        <r>
          <rPr>
            <sz val="10"/>
            <color indexed="81"/>
            <rFont val="Tahoma"/>
            <family val="2"/>
          </rPr>
          <t xml:space="preserve">
Monthly S, P, A are 0 until Pre-Ops.</t>
        </r>
      </text>
    </comment>
    <comment ref="D32" authorId="0">
      <text>
        <r>
          <rPr>
            <b/>
            <sz val="10"/>
            <color indexed="81"/>
            <rFont val="Tahoma"/>
            <family val="2"/>
          </rPr>
          <t>Kelly Krug:</t>
        </r>
        <r>
          <rPr>
            <sz val="10"/>
            <color indexed="81"/>
            <rFont val="Tahoma"/>
            <family val="2"/>
          </rPr>
          <t xml:space="preserve">
Monthly S, P, A are 0 until Pre-Ops.</t>
        </r>
      </text>
    </comment>
    <comment ref="B36" authorId="0">
      <text>
        <r>
          <rPr>
            <b/>
            <sz val="10"/>
            <color indexed="81"/>
            <rFont val="Tahoma"/>
            <family val="2"/>
          </rPr>
          <t>Kelly Krug:</t>
        </r>
        <r>
          <rPr>
            <sz val="10"/>
            <color indexed="81"/>
            <rFont val="Tahoma"/>
            <family val="2"/>
          </rPr>
          <t xml:space="preserve">
Change column each month to read from CTD.</t>
        </r>
      </text>
    </comment>
    <comment ref="C36" authorId="0">
      <text>
        <r>
          <rPr>
            <b/>
            <sz val="10"/>
            <color indexed="81"/>
            <rFont val="Tahoma"/>
            <family val="2"/>
          </rPr>
          <t>Kelly Krug:</t>
        </r>
        <r>
          <rPr>
            <sz val="10"/>
            <color indexed="81"/>
            <rFont val="Tahoma"/>
            <family val="2"/>
          </rPr>
          <t xml:space="preserve">
Change column each month to read from CTD.</t>
        </r>
      </text>
    </comment>
    <comment ref="D36" authorId="0">
      <text>
        <r>
          <rPr>
            <b/>
            <sz val="10"/>
            <color indexed="81"/>
            <rFont val="Tahoma"/>
            <family val="2"/>
          </rPr>
          <t>Kelly Krug:</t>
        </r>
        <r>
          <rPr>
            <sz val="10"/>
            <color indexed="81"/>
            <rFont val="Tahoma"/>
            <family val="2"/>
          </rPr>
          <t xml:space="preserve">
Change column each month to read from CTD.</t>
        </r>
      </text>
    </comment>
    <comment ref="B37" authorId="0">
      <text>
        <r>
          <rPr>
            <b/>
            <sz val="10"/>
            <color indexed="81"/>
            <rFont val="Tahoma"/>
            <family val="2"/>
          </rPr>
          <t>Kelly Krug:</t>
        </r>
        <r>
          <rPr>
            <sz val="10"/>
            <color indexed="81"/>
            <rFont val="Tahoma"/>
            <family val="2"/>
          </rPr>
          <t xml:space="preserve">
Change column each month to read from CTD.</t>
        </r>
      </text>
    </comment>
    <comment ref="C37" authorId="0">
      <text>
        <r>
          <rPr>
            <b/>
            <sz val="10"/>
            <color indexed="81"/>
            <rFont val="Tahoma"/>
            <family val="2"/>
          </rPr>
          <t>Kelly Krug:</t>
        </r>
        <r>
          <rPr>
            <sz val="10"/>
            <color indexed="81"/>
            <rFont val="Tahoma"/>
            <family val="2"/>
          </rPr>
          <t xml:space="preserve">
Change column each month to read from CTD.</t>
        </r>
      </text>
    </comment>
    <comment ref="D37" authorId="0">
      <text>
        <r>
          <rPr>
            <b/>
            <sz val="10"/>
            <color indexed="81"/>
            <rFont val="Tahoma"/>
            <family val="2"/>
          </rPr>
          <t>Kelly Krug:</t>
        </r>
        <r>
          <rPr>
            <sz val="10"/>
            <color indexed="81"/>
            <rFont val="Tahoma"/>
            <family val="2"/>
          </rPr>
          <t xml:space="preserve">
Change column each month to read from CTD.</t>
        </r>
      </text>
    </comment>
  </commentList>
</comments>
</file>

<file path=xl/sharedStrings.xml><?xml version="1.0" encoding="utf-8"?>
<sst xmlns="http://schemas.openxmlformats.org/spreadsheetml/2006/main" count="224" uniqueCount="137">
  <si>
    <t>CR #</t>
  </si>
  <si>
    <t>Class</t>
  </si>
  <si>
    <t>WBS #</t>
  </si>
  <si>
    <t>Date</t>
  </si>
  <si>
    <t>Submitted</t>
  </si>
  <si>
    <t>Required</t>
  </si>
  <si>
    <t>Originator</t>
  </si>
  <si>
    <t>CCB</t>
  </si>
  <si>
    <t>Concur</t>
  </si>
  <si>
    <t>CR</t>
  </si>
  <si>
    <t>Title</t>
  </si>
  <si>
    <t>Status</t>
  </si>
  <si>
    <t>Assessment</t>
  </si>
  <si>
    <t xml:space="preserve">Impact </t>
  </si>
  <si>
    <t>Implementation</t>
  </si>
  <si>
    <t>12 GeV Upgrade</t>
  </si>
  <si>
    <t>Complete</t>
  </si>
  <si>
    <t>Cost Mgt</t>
  </si>
  <si>
    <t>Total</t>
  </si>
  <si>
    <t>Contingency</t>
  </si>
  <si>
    <t>1.0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</si>
  <si>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</si>
  <si>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</si>
  <si>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</si>
  <si>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</si>
  <si>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</si>
  <si>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</si>
  <si>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</si>
  <si>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</si>
  <si>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</si>
  <si>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Cont.</t>
  </si>
  <si>
    <t>MR</t>
  </si>
  <si>
    <t>Totals</t>
  </si>
  <si>
    <t>AY$</t>
  </si>
  <si>
    <t>TEC</t>
  </si>
  <si>
    <t>OPC</t>
  </si>
  <si>
    <t>TPC</t>
  </si>
  <si>
    <t>CD-2</t>
  </si>
  <si>
    <t>cross check</t>
  </si>
  <si>
    <t>Construction</t>
  </si>
  <si>
    <t>ESCALATED VALUES</t>
  </si>
  <si>
    <t>Current</t>
  </si>
  <si>
    <t>Link to CR Document</t>
  </si>
  <si>
    <t>Green indicates implementation status</t>
  </si>
  <si>
    <t>CHANGE IN CONTINGENCY AND MANAGEMENT RESERVE</t>
  </si>
  <si>
    <t>12 GeV Cost/Schedule Status Report</t>
  </si>
  <si>
    <t>Cumulative to Date ($K)</t>
  </si>
  <si>
    <t>Independent</t>
  </si>
  <si>
    <t>Contin.</t>
  </si>
  <si>
    <t>Budgeted Cost</t>
  </si>
  <si>
    <t>Actual Cost</t>
  </si>
  <si>
    <t>Budget At</t>
  </si>
  <si>
    <t>Estimate At</t>
  </si>
  <si>
    <t>&amp; MR</t>
  </si>
  <si>
    <t>Work</t>
  </si>
  <si>
    <t>Variance</t>
  </si>
  <si>
    <t>Performance Indices</t>
  </si>
  <si>
    <t>Completion</t>
  </si>
  <si>
    <t>%</t>
  </si>
  <si>
    <t>% Complete</t>
  </si>
  <si>
    <t>WBS</t>
  </si>
  <si>
    <t>Scheduled</t>
  </si>
  <si>
    <t>Performed</t>
  </si>
  <si>
    <t>Schedule</t>
  </si>
  <si>
    <t>Cost</t>
  </si>
  <si>
    <t>SPI</t>
  </si>
  <si>
    <t>CPI</t>
  </si>
  <si>
    <t>($K)</t>
  </si>
  <si>
    <t>1.2 PED</t>
  </si>
  <si>
    <t>1.3 Construction Accelerator Systems</t>
  </si>
  <si>
    <t>1.4 Construction Upgrade Halls A, B &amp; C</t>
  </si>
  <si>
    <t>1.5 Construction Hall D</t>
  </si>
  <si>
    <t>1.6 Construction Conventional Facilities</t>
  </si>
  <si>
    <t>1.7 Construction Project Management</t>
  </si>
  <si>
    <t>12 GeV Total Estimated Base Cost</t>
  </si>
  <si>
    <t>Management Reserve</t>
  </si>
  <si>
    <t>IEAC Projected Variance</t>
  </si>
  <si>
    <t>DOE Held Contingency</t>
  </si>
  <si>
    <t>12 GeV Total Estimated Cost</t>
  </si>
  <si>
    <t>1.0 ACD/CDR</t>
  </si>
  <si>
    <t>1.1 R&amp;D</t>
  </si>
  <si>
    <t>1.8 Construction Pre-Ops</t>
  </si>
  <si>
    <t>12 GeV Total Other Project Base Cost</t>
  </si>
  <si>
    <t>12 GeV Other Project Cost</t>
  </si>
  <si>
    <t>12 GeV Total Project Cost</t>
  </si>
  <si>
    <t>Mgmt Reserve</t>
  </si>
  <si>
    <t>Monthly EVMS Data</t>
  </si>
  <si>
    <t>BCWS</t>
  </si>
  <si>
    <t>BCWP</t>
  </si>
  <si>
    <t>ACWP</t>
  </si>
  <si>
    <t>BAC</t>
  </si>
  <si>
    <t>FY08 Changes</t>
  </si>
  <si>
    <t>FY09 Changes</t>
  </si>
  <si>
    <t>Contingency and MR % calculation includes out-year phased contracts:</t>
  </si>
  <si>
    <t>Approval</t>
  </si>
  <si>
    <t>Contingency and MR % calculation includes contract vendor notifications.</t>
  </si>
  <si>
    <t>(Burd. CY$K)</t>
  </si>
  <si>
    <t>P6</t>
  </si>
  <si>
    <t>DIRECT VALUES</t>
  </si>
  <si>
    <t>Yes</t>
  </si>
  <si>
    <t>Approved</t>
  </si>
  <si>
    <t>FY10 Changes</t>
  </si>
  <si>
    <t>Contingency Based on Actual Costs</t>
  </si>
  <si>
    <t>Mgmt Reserve Based on Actual Costs</t>
  </si>
  <si>
    <t xml:space="preserve"> </t>
  </si>
  <si>
    <t>WAD</t>
  </si>
  <si>
    <t>Non-DOE</t>
  </si>
  <si>
    <t>Sv</t>
  </si>
  <si>
    <t>Cv</t>
  </si>
  <si>
    <t>EAC</t>
  </si>
  <si>
    <t>IEAC</t>
  </si>
  <si>
    <t>Cont/MR %</t>
  </si>
  <si>
    <t>N/A</t>
  </si>
  <si>
    <t>Contingency + Mgmt Reserve on Actual Costs</t>
  </si>
  <si>
    <t>FY11 Changes</t>
  </si>
  <si>
    <t>FY12 Changes</t>
  </si>
  <si>
    <t>($/ETCob)</t>
  </si>
  <si>
    <t>Assigned ~ $1.25M Mgmt Reserve for Civil contracts.</t>
  </si>
  <si>
    <t>1.09 Work for Others</t>
  </si>
  <si>
    <t>1.10 Non-DOE</t>
  </si>
  <si>
    <t>1.</t>
  </si>
  <si>
    <t>Cost Book</t>
  </si>
  <si>
    <t>13-XXX</t>
  </si>
  <si>
    <t>V. James</t>
  </si>
  <si>
    <t>FY13 Changes</t>
  </si>
  <si>
    <t>FY13 NP Change Request Log</t>
  </si>
  <si>
    <t>1.4.1 Construction Upgrade Hall A</t>
  </si>
  <si>
    <t>1.4.2 Construction Upgrade Hall B</t>
  </si>
  <si>
    <t>1.4.3 Construction Upgrade Hall C</t>
  </si>
  <si>
    <t>FY14 Changes</t>
  </si>
  <si>
    <t>14-001</t>
  </si>
  <si>
    <t>Admin CR to Update Costbook to Reflect FY13 Actuals and Commitments; Escalate Costbook, P6 and Cost Manager to FY14$</t>
  </si>
  <si>
    <t>vaj/11-8-13, Scenario 1179</t>
  </si>
  <si>
    <t>vaj/11-8-13</t>
  </si>
  <si>
    <t>BL14-001 October 13 Progress</t>
  </si>
  <si>
    <t>Claus contingency file thru CR14-001</t>
  </si>
  <si>
    <t>as of: 21 Nov 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</si>
</sst>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(* #,##0_);_(* \(#,##0\);_(* &quot;-&quot;_);_(@_)"/>
    <numFmt numFmtId="43" formatCode="_(* #,##0.00_);_(* \(#,##0.00\);_(* &quot;-&quot;??_);_(@_)"/>
    <numFmt numFmtId="164" formatCode="&quot;$&quot;#,##0\k;\(&quot;$&quot;#,##0\k\)"/>
    <numFmt numFmtId="165" formatCode="0.0%"/>
    <numFmt numFmtId="166" formatCode="[$-409]d\-mmm\-yy;@"/>
  </numFmts>
  <fonts count="28" x14ac:knownFonts="1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2"/>
      <color indexed="18"/>
      <name val="Arial"/>
      <family val="2"/>
    </font>
    <font>
      <sz val="10"/>
      <color indexed="18"/>
      <name val="Arial"/>
      <family val="2"/>
    </font>
    <font>
      <sz val="11"/>
      <name val="Arial"/>
      <family val="2"/>
    </font>
    <font>
      <sz val="11"/>
      <name val="Arial"/>
      <family val="2"/>
    </font>
    <font>
      <b/>
      <sz val="16"/>
      <color indexed="18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/>
      <sz val="6"/>
      <color theme="10"/>
      <name val="Arial"/>
      <family val="2"/>
    </font>
    <font>
      <sz val="11"/>
      <color rgb="FF0000FF"/>
      <name val="Arial"/>
      <family val="2"/>
    </font>
    <font>
      <b/>
      <u/>
      <sz val="11"/>
      <color rgb="FF0000FF"/>
      <name val="Arial"/>
      <family val="2"/>
    </font>
    <font>
      <b/>
      <sz val="14"/>
      <name val="Arial"/>
      <family val="2"/>
    </font>
    <font>
      <b/>
      <sz val="14"/>
      <color rgb="FFFF0000"/>
      <name val="Arial"/>
      <family val="2"/>
    </font>
    <font>
      <sz val="12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2"/>
      <color indexed="81"/>
      <name val="Tahoma"/>
      <family val="2"/>
    </font>
    <font>
      <sz val="10"/>
      <name val="Arial"/>
      <family val="2"/>
    </font>
    <font>
      <b/>
      <sz val="10"/>
      <color indexed="81"/>
      <name val="Tahoma"/>
      <family val="2"/>
    </font>
    <font>
      <sz val="10"/>
      <color indexed="81"/>
      <name val="Tahoma"/>
      <family val="2"/>
    </font>
    <font>
      <b/>
      <u/>
      <sz val="12"/>
      <color theme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8000"/>
        <bgColor indexed="64"/>
      </patternFill>
    </fill>
  </fills>
  <borders count="6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  <xf numFmtId="9" fontId="22" fillId="0" borderId="0" applyFont="0" applyFill="0" applyBorder="0" applyAlignment="0" applyProtection="0"/>
    <xf numFmtId="0" fontId="10" fillId="0" borderId="0"/>
    <xf numFmtId="0" fontId="10" fillId="0" borderId="0"/>
  </cellStyleXfs>
  <cellXfs count="279">
    <xf numFmtId="0" fontId="0" fillId="0" borderId="0" xfId="0"/>
    <xf numFmtId="0" fontId="1" fillId="0" borderId="23" xfId="3" applyFont="1" applyBorder="1" applyAlignment="1">
      <alignment horizontal="centerContinuous"/>
    </xf>
    <xf numFmtId="0" fontId="10" fillId="0" borderId="24" xfId="3" applyFont="1" applyBorder="1" applyAlignment="1">
      <alignment horizontal="centerContinuous"/>
    </xf>
    <xf numFmtId="166" fontId="1" fillId="0" borderId="19" xfId="3" applyNumberFormat="1" applyFont="1" applyBorder="1" applyAlignment="1">
      <alignment horizontal="centerContinuous"/>
    </xf>
    <xf numFmtId="0" fontId="10" fillId="0" borderId="0" xfId="3" applyFont="1" applyBorder="1"/>
    <xf numFmtId="0" fontId="10" fillId="0" borderId="0" xfId="3" applyFont="1"/>
    <xf numFmtId="0" fontId="10" fillId="0" borderId="51" xfId="3" applyFont="1" applyBorder="1"/>
    <xf numFmtId="0" fontId="10" fillId="0" borderId="2" xfId="3" applyFont="1" applyBorder="1" applyAlignment="1">
      <alignment horizontal="centerContinuous"/>
    </xf>
    <xf numFmtId="0" fontId="10" fillId="0" borderId="5" xfId="3" applyFont="1" applyBorder="1" applyAlignment="1">
      <alignment horizontal="centerContinuous"/>
    </xf>
    <xf numFmtId="0" fontId="10" fillId="0" borderId="52" xfId="3" applyFont="1" applyBorder="1"/>
    <xf numFmtId="0" fontId="10" fillId="0" borderId="8" xfId="3" applyFont="1" applyBorder="1" applyAlignment="1">
      <alignment horizontal="center"/>
    </xf>
    <xf numFmtId="0" fontId="10" fillId="0" borderId="53" xfId="3" applyFont="1" applyBorder="1" applyAlignment="1">
      <alignment horizontal="center"/>
    </xf>
    <xf numFmtId="0" fontId="10" fillId="0" borderId="23" xfId="3" applyFont="1" applyBorder="1" applyAlignment="1">
      <alignment horizontal="centerContinuous"/>
    </xf>
    <xf numFmtId="0" fontId="10" fillId="0" borderId="19" xfId="3" applyFont="1" applyBorder="1" applyAlignment="1">
      <alignment horizontal="centerContinuous"/>
    </xf>
    <xf numFmtId="0" fontId="10" fillId="0" borderId="51" xfId="3" applyFont="1" applyBorder="1" applyAlignment="1">
      <alignment horizontal="center"/>
    </xf>
    <xf numFmtId="0" fontId="10" fillId="0" borderId="1" xfId="3" applyFont="1" applyBorder="1" applyAlignment="1">
      <alignment horizontal="center"/>
    </xf>
    <xf numFmtId="0" fontId="10" fillId="0" borderId="7" xfId="3" applyFont="1" applyBorder="1" applyAlignment="1">
      <alignment horizontal="center"/>
    </xf>
    <xf numFmtId="0" fontId="10" fillId="0" borderId="52" xfId="3" applyFont="1" applyBorder="1" applyAlignment="1">
      <alignment horizontal="center"/>
    </xf>
    <xf numFmtId="0" fontId="10" fillId="0" borderId="0" xfId="3" applyFont="1" applyBorder="1" applyAlignment="1">
      <alignment horizontal="center"/>
    </xf>
    <xf numFmtId="0" fontId="10" fillId="0" borderId="0" xfId="3" applyFont="1" applyAlignment="1">
      <alignment horizontal="center"/>
    </xf>
    <xf numFmtId="0" fontId="10" fillId="0" borderId="9" xfId="3" applyFont="1" applyBorder="1" applyAlignment="1">
      <alignment horizontal="centerContinuous"/>
    </xf>
    <xf numFmtId="0" fontId="10" fillId="0" borderId="50" xfId="3" applyFont="1" applyBorder="1" applyAlignment="1">
      <alignment horizontal="center"/>
    </xf>
    <xf numFmtId="0" fontId="10" fillId="0" borderId="54" xfId="3" applyFont="1" applyBorder="1" applyAlignment="1">
      <alignment horizontal="center"/>
    </xf>
    <xf numFmtId="0" fontId="10" fillId="0" borderId="55" xfId="3" applyFont="1" applyBorder="1" applyAlignment="1">
      <alignment horizontal="center"/>
    </xf>
    <xf numFmtId="0" fontId="10" fillId="0" borderId="23" xfId="3" applyFont="1" applyBorder="1" applyAlignment="1">
      <alignment horizontal="center"/>
    </xf>
    <xf numFmtId="0" fontId="10" fillId="0" borderId="2" xfId="3" applyFont="1" applyBorder="1" applyAlignment="1">
      <alignment horizontal="center"/>
    </xf>
    <xf numFmtId="0" fontId="10" fillId="0" borderId="49" xfId="3" applyFont="1" applyBorder="1"/>
    <xf numFmtId="41" fontId="10" fillId="0" borderId="21" xfId="4" applyNumberFormat="1" applyFont="1" applyBorder="1"/>
    <xf numFmtId="9" fontId="10" fillId="6" borderId="51" xfId="4" applyNumberFormat="1" applyFont="1" applyFill="1" applyBorder="1"/>
    <xf numFmtId="9" fontId="10" fillId="0" borderId="56" xfId="4" applyNumberFormat="1" applyFont="1" applyBorder="1"/>
    <xf numFmtId="0" fontId="10" fillId="0" borderId="26" xfId="3" applyFont="1" applyBorder="1"/>
    <xf numFmtId="41" fontId="10" fillId="0" borderId="21" xfId="4" applyNumberFormat="1" applyFont="1" applyFill="1" applyBorder="1"/>
    <xf numFmtId="9" fontId="10" fillId="6" borderId="53" xfId="4" applyNumberFormat="1" applyFont="1" applyFill="1" applyBorder="1"/>
    <xf numFmtId="9" fontId="10" fillId="0" borderId="57" xfId="4" applyNumberFormat="1" applyFont="1" applyBorder="1"/>
    <xf numFmtId="0" fontId="1" fillId="0" borderId="48" xfId="3" applyFont="1" applyBorder="1"/>
    <xf numFmtId="41" fontId="1" fillId="0" borderId="21" xfId="4" applyNumberFormat="1" applyFont="1" applyBorder="1"/>
    <xf numFmtId="9" fontId="1" fillId="6" borderId="54" xfId="4" applyNumberFormat="1" applyFont="1" applyFill="1" applyBorder="1"/>
    <xf numFmtId="9" fontId="1" fillId="0" borderId="56" xfId="4" applyNumberFormat="1" applyFont="1" applyBorder="1"/>
    <xf numFmtId="0" fontId="1" fillId="0" borderId="0" xfId="3" applyFont="1"/>
    <xf numFmtId="0" fontId="1" fillId="6" borderId="1" xfId="3" applyFont="1" applyFill="1" applyBorder="1"/>
    <xf numFmtId="41" fontId="1" fillId="6" borderId="7" xfId="4" applyNumberFormat="1" applyFont="1" applyFill="1" applyBorder="1"/>
    <xf numFmtId="41" fontId="1" fillId="0" borderId="23" xfId="4" applyNumberFormat="1" applyFont="1" applyBorder="1"/>
    <xf numFmtId="41" fontId="1" fillId="0" borderId="24" xfId="4" applyNumberFormat="1" applyFont="1" applyBorder="1"/>
    <xf numFmtId="43" fontId="1" fillId="0" borderId="24" xfId="4" applyNumberFormat="1" applyFont="1" applyBorder="1"/>
    <xf numFmtId="43" fontId="1" fillId="0" borderId="19" xfId="4" applyNumberFormat="1" applyFont="1" applyBorder="1"/>
    <xf numFmtId="0" fontId="1" fillId="6" borderId="51" xfId="3" applyFont="1" applyFill="1" applyBorder="1"/>
    <xf numFmtId="41" fontId="1" fillId="0" borderId="55" xfId="4" applyNumberFormat="1" applyFont="1" applyFill="1" applyBorder="1"/>
    <xf numFmtId="9" fontId="10" fillId="0" borderId="55" xfId="4" applyNumberFormat="1" applyFont="1" applyBorder="1"/>
    <xf numFmtId="9" fontId="1" fillId="6" borderId="53" xfId="3" applyNumberFormat="1" applyFont="1" applyFill="1" applyBorder="1"/>
    <xf numFmtId="0" fontId="1" fillId="6" borderId="52" xfId="3" applyFont="1" applyFill="1" applyBorder="1"/>
    <xf numFmtId="41" fontId="1" fillId="6" borderId="0" xfId="4" applyNumberFormat="1" applyFont="1" applyFill="1" applyBorder="1"/>
    <xf numFmtId="0" fontId="1" fillId="6" borderId="53" xfId="3" applyFont="1" applyFill="1" applyBorder="1"/>
    <xf numFmtId="37" fontId="1" fillId="0" borderId="55" xfId="3" applyNumberFormat="1" applyFont="1" applyFill="1" applyBorder="1"/>
    <xf numFmtId="37" fontId="1" fillId="0" borderId="0" xfId="3" applyNumberFormat="1" applyFont="1" applyBorder="1"/>
    <xf numFmtId="41" fontId="1" fillId="0" borderId="24" xfId="4" applyNumberFormat="1" applyFont="1" applyFill="1" applyBorder="1"/>
    <xf numFmtId="0" fontId="1" fillId="6" borderId="2" xfId="3" applyFont="1" applyFill="1" applyBorder="1"/>
    <xf numFmtId="41" fontId="1" fillId="6" borderId="5" xfId="4" applyNumberFormat="1" applyFont="1" applyFill="1" applyBorder="1"/>
    <xf numFmtId="41" fontId="1" fillId="0" borderId="2" xfId="4" applyNumberFormat="1" applyFont="1" applyBorder="1"/>
    <xf numFmtId="41" fontId="1" fillId="0" borderId="5" xfId="4" applyNumberFormat="1" applyFont="1" applyBorder="1"/>
    <xf numFmtId="43" fontId="1" fillId="0" borderId="5" xfId="4" applyNumberFormat="1" applyFont="1" applyBorder="1"/>
    <xf numFmtId="43" fontId="1" fillId="0" borderId="9" xfId="4" applyNumberFormat="1" applyFont="1" applyBorder="1"/>
    <xf numFmtId="0" fontId="1" fillId="6" borderId="54" xfId="3" applyFont="1" applyFill="1" applyBorder="1"/>
    <xf numFmtId="41" fontId="1" fillId="0" borderId="55" xfId="4" applyNumberFormat="1" applyFont="1" applyBorder="1"/>
    <xf numFmtId="9" fontId="1" fillId="6" borderId="50" xfId="3" applyNumberFormat="1" applyFont="1" applyFill="1" applyBorder="1"/>
    <xf numFmtId="37" fontId="10" fillId="0" borderId="21" xfId="4" applyNumberFormat="1" applyFont="1" applyBorder="1"/>
    <xf numFmtId="0" fontId="1" fillId="0" borderId="49" xfId="3" applyFont="1" applyBorder="1"/>
    <xf numFmtId="41" fontId="1" fillId="0" borderId="52" xfId="4" applyNumberFormat="1" applyFont="1" applyBorder="1"/>
    <xf numFmtId="41" fontId="1" fillId="0" borderId="0" xfId="4" applyNumberFormat="1" applyFont="1" applyBorder="1"/>
    <xf numFmtId="43" fontId="1" fillId="0" borderId="0" xfId="4" applyNumberFormat="1" applyFont="1" applyBorder="1"/>
    <xf numFmtId="43" fontId="1" fillId="0" borderId="50" xfId="4" applyNumberFormat="1" applyFont="1" applyBorder="1"/>
    <xf numFmtId="41" fontId="1" fillId="0" borderId="51" xfId="4" applyNumberFormat="1" applyFont="1" applyBorder="1"/>
    <xf numFmtId="0" fontId="1" fillId="0" borderId="18" xfId="3" applyFont="1" applyBorder="1"/>
    <xf numFmtId="41" fontId="1" fillId="0" borderId="16" xfId="4" applyNumberFormat="1" applyFont="1" applyBorder="1"/>
    <xf numFmtId="41" fontId="1" fillId="0" borderId="34" xfId="4" applyNumberFormat="1" applyFont="1" applyBorder="1"/>
    <xf numFmtId="165" fontId="1" fillId="0" borderId="55" xfId="4" applyNumberFormat="1" applyFont="1" applyFill="1" applyBorder="1"/>
    <xf numFmtId="165" fontId="1" fillId="0" borderId="19" xfId="4" applyNumberFormat="1" applyFont="1" applyBorder="1"/>
    <xf numFmtId="41" fontId="10" fillId="0" borderId="0" xfId="4" applyNumberFormat="1" applyFont="1" applyBorder="1"/>
    <xf numFmtId="43" fontId="10" fillId="0" borderId="0" xfId="4" applyNumberFormat="1" applyFont="1" applyBorder="1"/>
    <xf numFmtId="41" fontId="10" fillId="0" borderId="0" xfId="4" applyNumberFormat="1" applyFont="1" applyBorder="1" applyAlignment="1">
      <alignment horizontal="right"/>
    </xf>
    <xf numFmtId="41" fontId="10" fillId="0" borderId="0" xfId="4" applyNumberFormat="1" applyFont="1" applyAlignment="1">
      <alignment horizontal="right"/>
    </xf>
    <xf numFmtId="0" fontId="1" fillId="0" borderId="58" xfId="3" applyFont="1" applyBorder="1"/>
    <xf numFmtId="41" fontId="1" fillId="0" borderId="14" xfId="4" applyNumberFormat="1" applyFont="1" applyBorder="1" applyAlignment="1">
      <alignment horizontal="center"/>
    </xf>
    <xf numFmtId="41" fontId="1" fillId="0" borderId="11" xfId="4" applyNumberFormat="1" applyFont="1" applyBorder="1" applyAlignment="1">
      <alignment horizontal="center"/>
    </xf>
    <xf numFmtId="41" fontId="1" fillId="0" borderId="22" xfId="4" applyNumberFormat="1" applyFont="1" applyBorder="1" applyAlignment="1">
      <alignment horizontal="center"/>
    </xf>
    <xf numFmtId="41" fontId="1" fillId="0" borderId="0" xfId="4" applyNumberFormat="1" applyFont="1" applyBorder="1" applyAlignment="1">
      <alignment horizontal="center"/>
    </xf>
    <xf numFmtId="43" fontId="1" fillId="0" borderId="0" xfId="4" applyNumberFormat="1" applyFont="1" applyBorder="1" applyAlignment="1">
      <alignment horizontal="center"/>
    </xf>
    <xf numFmtId="41" fontId="10" fillId="0" borderId="0" xfId="4" applyNumberFormat="1" applyFont="1"/>
    <xf numFmtId="41" fontId="10" fillId="0" borderId="53" xfId="4" applyNumberFormat="1" applyFont="1" applyBorder="1"/>
    <xf numFmtId="41" fontId="10" fillId="0" borderId="48" xfId="4" applyNumberFormat="1" applyFont="1" applyBorder="1"/>
    <xf numFmtId="41" fontId="10" fillId="0" borderId="15" xfId="4" applyNumberFormat="1" applyFont="1" applyBorder="1"/>
    <xf numFmtId="41" fontId="10" fillId="0" borderId="50" xfId="4" applyNumberFormat="1" applyFont="1" applyBorder="1"/>
    <xf numFmtId="41" fontId="10" fillId="0" borderId="59" xfId="4" applyNumberFormat="1" applyFont="1" applyBorder="1"/>
    <xf numFmtId="41" fontId="10" fillId="0" borderId="47" xfId="4" applyNumberFormat="1" applyFont="1" applyBorder="1"/>
    <xf numFmtId="41" fontId="10" fillId="0" borderId="6" xfId="4" applyNumberFormat="1" applyFont="1" applyBorder="1"/>
    <xf numFmtId="41" fontId="10" fillId="0" borderId="41" xfId="4" applyNumberFormat="1" applyFont="1" applyBorder="1"/>
    <xf numFmtId="38" fontId="10" fillId="0" borderId="21" xfId="4" applyNumberFormat="1" applyFont="1" applyBorder="1"/>
    <xf numFmtId="38" fontId="10" fillId="0" borderId="20" xfId="4" applyNumberFormat="1" applyFont="1" applyBorder="1"/>
    <xf numFmtId="37" fontId="10" fillId="0" borderId="20" xfId="4" applyNumberFormat="1" applyFont="1" applyBorder="1"/>
    <xf numFmtId="38" fontId="1" fillId="0" borderId="15" xfId="4" applyNumberFormat="1" applyFont="1" applyBorder="1"/>
    <xf numFmtId="39" fontId="1" fillId="0" borderId="20" xfId="4" applyNumberFormat="1" applyFont="1" applyBorder="1"/>
    <xf numFmtId="37" fontId="1" fillId="0" borderId="21" xfId="4" applyNumberFormat="1" applyFont="1" applyBorder="1"/>
    <xf numFmtId="39" fontId="10" fillId="0" borderId="20" xfId="4" applyNumberFormat="1" applyFont="1" applyBorder="1"/>
    <xf numFmtId="43" fontId="1" fillId="0" borderId="0" xfId="4" applyNumberFormat="1" applyFont="1" applyFill="1" applyBorder="1" applyAlignment="1">
      <alignment horizontal="center"/>
    </xf>
    <xf numFmtId="41" fontId="10" fillId="0" borderId="0" xfId="4" applyNumberFormat="1" applyFont="1" applyFill="1" applyBorder="1"/>
    <xf numFmtId="41" fontId="10" fillId="0" borderId="0" xfId="4" applyNumberFormat="1" applyFont="1" applyFill="1"/>
    <xf numFmtId="41" fontId="10" fillId="0" borderId="0" xfId="4" applyNumberFormat="1" applyFont="1" applyFill="1" applyAlignment="1">
      <alignment horizontal="right"/>
    </xf>
    <xf numFmtId="43" fontId="10" fillId="0" borderId="0" xfId="4" applyNumberFormat="1" applyFont="1" applyFill="1" applyBorder="1"/>
    <xf numFmtId="0" fontId="10" fillId="0" borderId="0" xfId="3" applyFont="1" applyFill="1"/>
    <xf numFmtId="41" fontId="10" fillId="0" borderId="0" xfId="4" applyNumberFormat="1" applyFont="1" applyFill="1" applyBorder="1" applyAlignment="1">
      <alignment horizontal="right"/>
    </xf>
    <xf numFmtId="37" fontId="1" fillId="0" borderId="55" xfId="4" applyNumberFormat="1" applyFont="1" applyFill="1" applyBorder="1"/>
    <xf numFmtId="39" fontId="1" fillId="0" borderId="16" xfId="4" applyNumberFormat="1" applyFont="1" applyBorder="1"/>
    <xf numFmtId="41" fontId="1" fillId="0" borderId="19" xfId="4" applyNumberFormat="1" applyFont="1" applyBorder="1"/>
    <xf numFmtId="0" fontId="10" fillId="0" borderId="0" xfId="3" applyFont="1" applyAlignment="1">
      <alignment horizontal="right"/>
    </xf>
    <xf numFmtId="41" fontId="1" fillId="0" borderId="14" xfId="4" applyNumberFormat="1" applyFont="1" applyBorder="1"/>
    <xf numFmtId="43" fontId="1" fillId="0" borderId="11" xfId="4" applyNumberFormat="1" applyFont="1" applyBorder="1" applyAlignment="1">
      <alignment horizontal="center"/>
    </xf>
    <xf numFmtId="43" fontId="1" fillId="0" borderId="11" xfId="4" applyNumberFormat="1" applyFont="1" applyFill="1" applyBorder="1" applyAlignment="1">
      <alignment horizontal="center"/>
    </xf>
    <xf numFmtId="41" fontId="1" fillId="0" borderId="11" xfId="4" applyNumberFormat="1" applyFont="1" applyFill="1" applyBorder="1" applyAlignment="1">
      <alignment horizontal="center"/>
    </xf>
    <xf numFmtId="0" fontId="1" fillId="0" borderId="11" xfId="3" applyFont="1" applyFill="1" applyBorder="1" applyAlignment="1">
      <alignment horizontal="center"/>
    </xf>
    <xf numFmtId="0" fontId="1" fillId="0" borderId="60" xfId="3" applyFont="1" applyBorder="1" applyAlignment="1">
      <alignment horizontal="center"/>
    </xf>
    <xf numFmtId="41" fontId="10" fillId="0" borderId="26" xfId="4" applyNumberFormat="1" applyFont="1" applyBorder="1"/>
    <xf numFmtId="43" fontId="10" fillId="0" borderId="20" xfId="4" applyNumberFormat="1" applyFont="1" applyBorder="1"/>
    <xf numFmtId="43" fontId="10" fillId="0" borderId="20" xfId="4" applyNumberFormat="1" applyFont="1" applyFill="1" applyBorder="1"/>
    <xf numFmtId="41" fontId="10" fillId="0" borderId="20" xfId="4" applyNumberFormat="1" applyFont="1" applyFill="1" applyBorder="1"/>
    <xf numFmtId="9" fontId="10" fillId="0" borderId="20" xfId="2" applyFont="1" applyFill="1" applyBorder="1" applyAlignment="1">
      <alignment horizontal="right"/>
    </xf>
    <xf numFmtId="9" fontId="10" fillId="0" borderId="61" xfId="2" applyFont="1" applyBorder="1"/>
    <xf numFmtId="37" fontId="10" fillId="0" borderId="6" xfId="4" applyNumberFormat="1" applyFont="1" applyBorder="1"/>
    <xf numFmtId="37" fontId="10" fillId="0" borderId="6" xfId="4" applyNumberFormat="1" applyFont="1" applyBorder="1" applyAlignment="1">
      <alignment horizontal="center"/>
    </xf>
    <xf numFmtId="43" fontId="10" fillId="0" borderId="6" xfId="4" applyNumberFormat="1" applyFont="1" applyBorder="1"/>
    <xf numFmtId="41" fontId="10" fillId="0" borderId="6" xfId="4" applyNumberFormat="1" applyFont="1" applyFill="1" applyBorder="1"/>
    <xf numFmtId="9" fontId="10" fillId="0" borderId="62" xfId="2" applyFont="1" applyBorder="1"/>
    <xf numFmtId="0" fontId="0" fillId="0" borderId="0" xfId="0" applyProtection="1">
      <protection locked="0"/>
    </xf>
    <xf numFmtId="0" fontId="0" fillId="4" borderId="0" xfId="0" applyFill="1" applyAlignment="1" applyProtection="1">
      <alignment horizontal="centerContinuous"/>
      <protection locked="0"/>
    </xf>
    <xf numFmtId="0" fontId="0" fillId="4" borderId="0" xfId="0" applyFill="1" applyAlignment="1" applyProtection="1">
      <alignment horizontal="centerContinuous" vertical="center"/>
      <protection locked="0"/>
    </xf>
    <xf numFmtId="0" fontId="0" fillId="4" borderId="0" xfId="0" applyFill="1" applyProtection="1">
      <protection locked="0"/>
    </xf>
    <xf numFmtId="0" fontId="0" fillId="4" borderId="7" xfId="0" applyFill="1" applyBorder="1" applyAlignment="1" applyProtection="1">
      <alignment horizontal="centerContinuous"/>
      <protection locked="0"/>
    </xf>
    <xf numFmtId="0" fontId="1" fillId="0" borderId="5" xfId="0" applyFont="1" applyFill="1" applyBorder="1" applyAlignment="1" applyProtection="1">
      <alignment horizontal="center"/>
      <protection locked="0"/>
    </xf>
    <xf numFmtId="0" fontId="1" fillId="4" borderId="5" xfId="0" applyFont="1" applyFill="1" applyBorder="1" applyAlignment="1" applyProtection="1">
      <alignment horizontal="center"/>
      <protection locked="0"/>
    </xf>
    <xf numFmtId="0" fontId="0" fillId="0" borderId="0" xfId="0" applyProtection="1"/>
    <xf numFmtId="0" fontId="16" fillId="0" borderId="0" xfId="0" applyFont="1" applyProtection="1"/>
    <xf numFmtId="0" fontId="0" fillId="4" borderId="0" xfId="0" applyFill="1" applyAlignment="1" applyProtection="1">
      <alignment horizontal="centerContinuous"/>
    </xf>
    <xf numFmtId="0" fontId="17" fillId="0" borderId="0" xfId="0" applyFont="1" applyAlignment="1" applyProtection="1">
      <alignment horizontal="centerContinuous"/>
    </xf>
    <xf numFmtId="0" fontId="16" fillId="0" borderId="0" xfId="0" applyFont="1" applyAlignment="1" applyProtection="1">
      <alignment horizontal="centerContinuous"/>
    </xf>
    <xf numFmtId="0" fontId="0" fillId="4" borderId="0" xfId="0" applyFill="1" applyAlignment="1" applyProtection="1">
      <alignment horizontal="centerContinuous" vertical="center"/>
    </xf>
    <xf numFmtId="0" fontId="1" fillId="2" borderId="5" xfId="0" applyFont="1" applyFill="1" applyBorder="1" applyAlignment="1" applyProtection="1">
      <alignment horizontal="centerContinuous"/>
    </xf>
    <xf numFmtId="0" fontId="0" fillId="4" borderId="0" xfId="0" applyFill="1" applyProtection="1"/>
    <xf numFmtId="0" fontId="1" fillId="2" borderId="0" xfId="0" applyFont="1" applyFill="1" applyAlignment="1" applyProtection="1">
      <alignment horizontal="centerContinuous"/>
    </xf>
    <xf numFmtId="0" fontId="0" fillId="2" borderId="0" xfId="0" applyFill="1" applyAlignment="1" applyProtection="1">
      <alignment horizontal="centerContinuous"/>
    </xf>
    <xf numFmtId="0" fontId="1" fillId="0" borderId="30" xfId="0" quotePrefix="1" applyFont="1" applyBorder="1" applyAlignment="1" applyProtection="1">
      <alignment horizontal="centerContinuous"/>
    </xf>
    <xf numFmtId="0" fontId="1" fillId="0" borderId="31" xfId="0" applyFont="1" applyBorder="1" applyAlignment="1" applyProtection="1">
      <alignment horizontal="centerContinuous"/>
    </xf>
    <xf numFmtId="0" fontId="1" fillId="0" borderId="25" xfId="0" quotePrefix="1" applyFont="1" applyBorder="1" applyAlignment="1" applyProtection="1">
      <alignment horizontal="centerContinuous"/>
    </xf>
    <xf numFmtId="0" fontId="1" fillId="0" borderId="22" xfId="0" applyFont="1" applyBorder="1" applyAlignment="1" applyProtection="1">
      <alignment horizontal="centerContinuous"/>
    </xf>
    <xf numFmtId="2" fontId="1" fillId="0" borderId="25" xfId="0" quotePrefix="1" applyNumberFormat="1" applyFont="1" applyBorder="1" applyAlignment="1" applyProtection="1">
      <alignment horizontal="centerContinuous"/>
    </xf>
    <xf numFmtId="0" fontId="1" fillId="0" borderId="35" xfId="0" quotePrefix="1" applyFont="1" applyBorder="1" applyAlignment="1" applyProtection="1">
      <alignment horizontal="centerContinuous"/>
    </xf>
    <xf numFmtId="0" fontId="0" fillId="4" borderId="7" xfId="0" applyFill="1" applyBorder="1" applyAlignment="1" applyProtection="1">
      <alignment horizontal="centerContinuous"/>
    </xf>
    <xf numFmtId="0" fontId="1" fillId="0" borderId="5" xfId="0" applyFont="1" applyFill="1" applyBorder="1" applyAlignment="1" applyProtection="1">
      <alignment horizontal="center"/>
    </xf>
    <xf numFmtId="0" fontId="1" fillId="0" borderId="29" xfId="0" applyFont="1" applyFill="1" applyBorder="1" applyAlignment="1" applyProtection="1">
      <alignment horizontal="center"/>
    </xf>
    <xf numFmtId="0" fontId="1" fillId="0" borderId="9" xfId="0" applyFont="1" applyFill="1" applyBorder="1" applyAlignment="1" applyProtection="1">
      <alignment horizontal="center"/>
    </xf>
    <xf numFmtId="0" fontId="1" fillId="0" borderId="2" xfId="0" applyFont="1" applyFill="1" applyBorder="1" applyAlignment="1" applyProtection="1">
      <alignment horizontal="center"/>
    </xf>
    <xf numFmtId="0" fontId="1" fillId="4" borderId="5" xfId="0" applyFont="1" applyFill="1" applyBorder="1" applyAlignment="1" applyProtection="1">
      <alignment horizontal="center"/>
    </xf>
    <xf numFmtId="164" fontId="11" fillId="0" borderId="5" xfId="0" applyNumberFormat="1" applyFont="1" applyBorder="1" applyAlignment="1" applyProtection="1"/>
    <xf numFmtId="164" fontId="11" fillId="0" borderId="29" xfId="0" applyNumberFormat="1" applyFont="1" applyBorder="1" applyAlignment="1" applyProtection="1"/>
    <xf numFmtId="164" fontId="11" fillId="0" borderId="2" xfId="0" applyNumberFormat="1" applyFont="1" applyBorder="1" applyAlignment="1" applyProtection="1"/>
    <xf numFmtId="164" fontId="11" fillId="0" borderId="9" xfId="0" applyNumberFormat="1" applyFont="1" applyBorder="1" applyAlignment="1" applyProtection="1"/>
    <xf numFmtId="164" fontId="11" fillId="3" borderId="42" xfId="0" applyNumberFormat="1" applyFont="1" applyFill="1" applyBorder="1" applyAlignment="1" applyProtection="1"/>
    <xf numFmtId="164" fontId="11" fillId="3" borderId="43" xfId="0" applyNumberFormat="1" applyFont="1" applyFill="1" applyBorder="1" applyAlignment="1" applyProtection="1"/>
    <xf numFmtId="164" fontId="11" fillId="3" borderId="44" xfId="0" applyNumberFormat="1" applyFont="1" applyFill="1" applyBorder="1" applyAlignment="1" applyProtection="1"/>
    <xf numFmtId="0" fontId="0" fillId="0" borderId="0" xfId="0" applyFill="1" applyBorder="1" applyProtection="1"/>
    <xf numFmtId="164" fontId="11" fillId="0" borderId="0" xfId="0" applyNumberFormat="1" applyFont="1" applyFill="1" applyBorder="1" applyAlignment="1" applyProtection="1"/>
    <xf numFmtId="164" fontId="11" fillId="0" borderId="0" xfId="0" applyNumberFormat="1" applyFont="1" applyBorder="1" applyAlignment="1" applyProtection="1"/>
    <xf numFmtId="164" fontId="11" fillId="3" borderId="45" xfId="0" applyNumberFormat="1" applyFont="1" applyFill="1" applyBorder="1" applyAlignment="1" applyProtection="1"/>
    <xf numFmtId="164" fontId="11" fillId="3" borderId="0" xfId="0" applyNumberFormat="1" applyFont="1" applyFill="1" applyBorder="1" applyAlignment="1" applyProtection="1"/>
    <xf numFmtId="164" fontId="11" fillId="3" borderId="46" xfId="0" applyNumberFormat="1" applyFont="1" applyFill="1" applyBorder="1" applyAlignment="1" applyProtection="1"/>
    <xf numFmtId="164" fontId="11" fillId="0" borderId="32" xfId="0" applyNumberFormat="1" applyFont="1" applyBorder="1" applyAlignment="1" applyProtection="1"/>
    <xf numFmtId="0" fontId="6" fillId="0" borderId="0" xfId="0" applyFont="1" applyProtection="1"/>
    <xf numFmtId="0" fontId="6" fillId="0" borderId="0" xfId="0" applyFont="1" applyFill="1" applyBorder="1" applyProtection="1"/>
    <xf numFmtId="165" fontId="6" fillId="0" borderId="0" xfId="2" applyNumberFormat="1" applyFont="1" applyProtection="1"/>
    <xf numFmtId="165" fontId="6" fillId="0" borderId="0" xfId="2" applyNumberFormat="1" applyFont="1" applyFill="1" applyBorder="1" applyProtection="1"/>
    <xf numFmtId="0" fontId="16" fillId="5" borderId="40" xfId="0" applyFont="1" applyFill="1" applyBorder="1" applyAlignment="1" applyProtection="1">
      <alignment horizontal="centerContinuous"/>
    </xf>
    <xf numFmtId="0" fontId="10" fillId="5" borderId="40" xfId="0" applyFont="1" applyFill="1" applyBorder="1" applyAlignment="1" applyProtection="1">
      <alignment horizontal="centerContinuous"/>
    </xf>
    <xf numFmtId="0" fontId="0" fillId="5" borderId="40" xfId="0" applyFill="1" applyBorder="1" applyAlignment="1" applyProtection="1">
      <alignment horizontal="centerContinuous"/>
    </xf>
    <xf numFmtId="0" fontId="0" fillId="5" borderId="39" xfId="0" applyFill="1" applyBorder="1" applyAlignment="1" applyProtection="1">
      <alignment horizontal="centerContinuous"/>
    </xf>
    <xf numFmtId="0" fontId="4" fillId="0" borderId="0" xfId="0" applyFont="1" applyAlignment="1" applyProtection="1">
      <alignment horizontal="centerContinuous" vertical="center"/>
      <protection locked="0"/>
    </xf>
    <xf numFmtId="0" fontId="0" fillId="0" borderId="0" xfId="0" applyAlignment="1" applyProtection="1">
      <alignment horizontal="centerContinuous"/>
      <protection locked="0"/>
    </xf>
    <xf numFmtId="0" fontId="0" fillId="0" borderId="0" xfId="0" applyFill="1" applyProtection="1">
      <protection locked="0"/>
    </xf>
    <xf numFmtId="0" fontId="8" fillId="0" borderId="0" xfId="0" applyFont="1" applyAlignment="1" applyProtection="1">
      <alignment horizontal="centerContinuous" vertical="center"/>
      <protection locked="0"/>
    </xf>
    <xf numFmtId="0" fontId="5" fillId="0" borderId="0" xfId="0" applyFont="1" applyAlignment="1" applyProtection="1">
      <alignment horizontal="centerContinuous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Continuous" vertical="center"/>
      <protection locked="0"/>
    </xf>
    <xf numFmtId="0" fontId="9" fillId="0" borderId="0" xfId="0" applyFont="1" applyAlignment="1" applyProtection="1">
      <alignment horizontal="centerContinuous" vertical="center"/>
      <protection locked="0"/>
    </xf>
    <xf numFmtId="0" fontId="2" fillId="0" borderId="0" xfId="0" applyFont="1" applyAlignment="1" applyProtection="1">
      <alignment horizontal="centerContinuous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1" fillId="0" borderId="27" xfId="0" applyFont="1" applyBorder="1" applyAlignment="1" applyProtection="1">
      <alignment horizontal="center"/>
      <protection locked="0"/>
    </xf>
    <xf numFmtId="0" fontId="1" fillId="0" borderId="28" xfId="0" applyFont="1" applyBorder="1" applyAlignment="1" applyProtection="1">
      <alignment horizontal="center"/>
      <protection locked="0"/>
    </xf>
    <xf numFmtId="0" fontId="1" fillId="0" borderId="12" xfId="0" applyFont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1" fillId="0" borderId="4" xfId="0" applyFont="1" applyFill="1" applyBorder="1" applyAlignment="1" applyProtection="1">
      <alignment horizontal="center"/>
      <protection locked="0"/>
    </xf>
    <xf numFmtId="0" fontId="6" fillId="0" borderId="4" xfId="0" applyFont="1" applyFill="1" applyBorder="1" applyAlignment="1" applyProtection="1">
      <alignment horizontal="center" vertical="center"/>
      <protection locked="0"/>
    </xf>
    <xf numFmtId="0" fontId="6" fillId="0" borderId="12" xfId="0" applyFont="1" applyFill="1" applyBorder="1" applyAlignment="1" applyProtection="1">
      <alignment horizontal="center" vertical="center"/>
      <protection locked="0"/>
    </xf>
    <xf numFmtId="0" fontId="6" fillId="0" borderId="4" xfId="0" applyFont="1" applyFill="1" applyBorder="1" applyAlignment="1" applyProtection="1">
      <alignment horizontal="center" vertical="center" wrapText="1"/>
      <protection locked="0"/>
    </xf>
    <xf numFmtId="14" fontId="6" fillId="0" borderId="4" xfId="0" applyNumberFormat="1" applyFont="1" applyFill="1" applyBorder="1" applyAlignment="1" applyProtection="1">
      <alignment horizontal="center" vertical="center"/>
      <protection locked="0"/>
    </xf>
    <xf numFmtId="164" fontId="6" fillId="0" borderId="4" xfId="0" applyNumberFormat="1" applyFont="1" applyFill="1" applyBorder="1" applyAlignment="1" applyProtection="1">
      <alignment horizontal="center" vertical="center"/>
      <protection locked="0"/>
    </xf>
    <xf numFmtId="14" fontId="6" fillId="0" borderId="4" xfId="0" applyNumberFormat="1" applyFont="1" applyFill="1" applyBorder="1" applyAlignment="1" applyProtection="1">
      <alignment horizontal="center" vertical="center" wrapText="1"/>
      <protection locked="0"/>
    </xf>
    <xf numFmtId="14" fontId="6" fillId="0" borderId="5" xfId="0" applyNumberFormat="1" applyFont="1" applyFill="1" applyBorder="1" applyAlignment="1" applyProtection="1">
      <alignment horizontal="center" vertical="center"/>
      <protection locked="0"/>
    </xf>
    <xf numFmtId="0" fontId="0" fillId="4" borderId="0" xfId="0" applyFill="1" applyAlignment="1" applyProtection="1">
      <alignment horizontal="center"/>
      <protection locked="0"/>
    </xf>
    <xf numFmtId="0" fontId="0" fillId="4" borderId="46" xfId="0" applyFill="1" applyBorder="1" applyProtection="1">
      <protection locked="0"/>
    </xf>
    <xf numFmtId="0" fontId="0" fillId="4" borderId="0" xfId="0" applyFill="1" applyBorder="1" applyProtection="1"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12" fillId="0" borderId="12" xfId="0" applyFont="1" applyBorder="1" applyAlignment="1" applyProtection="1">
      <alignment horizontal="right"/>
      <protection locked="0"/>
    </xf>
    <xf numFmtId="0" fontId="12" fillId="0" borderId="0" xfId="0" applyFont="1" applyBorder="1" applyAlignment="1" applyProtection="1">
      <alignment horizontal="right"/>
      <protection locked="0"/>
    </xf>
    <xf numFmtId="0" fontId="15" fillId="0" borderId="0" xfId="0" applyFont="1" applyAlignment="1" applyProtection="1">
      <alignment horizontal="center"/>
      <protection locked="0"/>
    </xf>
    <xf numFmtId="0" fontId="14" fillId="0" borderId="0" xfId="0" applyFont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Alignment="1" applyProtection="1">
      <alignment horizontal="center"/>
    </xf>
    <xf numFmtId="0" fontId="0" fillId="0" borderId="0" xfId="0" applyFill="1" applyProtection="1"/>
    <xf numFmtId="0" fontId="0" fillId="0" borderId="0" xfId="0" applyBorder="1" applyProtection="1"/>
    <xf numFmtId="0" fontId="18" fillId="0" borderId="0" xfId="0" applyFont="1" applyProtection="1"/>
    <xf numFmtId="0" fontId="12" fillId="0" borderId="5" xfId="0" applyFont="1" applyFill="1" applyBorder="1" applyAlignment="1" applyProtection="1">
      <alignment horizontal="center"/>
    </xf>
    <xf numFmtId="0" fontId="12" fillId="0" borderId="0" xfId="0" applyFont="1" applyAlignment="1" applyProtection="1">
      <alignment horizontal="right"/>
    </xf>
    <xf numFmtId="0" fontId="12" fillId="0" borderId="0" xfId="0" applyFont="1" applyAlignment="1" applyProtection="1">
      <alignment horizontal="center"/>
    </xf>
    <xf numFmtId="164" fontId="6" fillId="0" borderId="0" xfId="0" applyNumberFormat="1" applyFont="1" applyBorder="1" applyAlignment="1" applyProtection="1"/>
    <xf numFmtId="164" fontId="6" fillId="0" borderId="0" xfId="0" applyNumberFormat="1" applyFont="1" applyProtection="1"/>
    <xf numFmtId="164" fontId="6" fillId="0" borderId="32" xfId="0" applyNumberFormat="1" applyFont="1" applyBorder="1" applyAlignment="1" applyProtection="1"/>
    <xf numFmtId="0" fontId="2" fillId="0" borderId="0" xfId="0" applyFont="1" applyProtection="1"/>
    <xf numFmtId="0" fontId="6" fillId="0" borderId="0" xfId="0" applyFont="1" applyAlignment="1" applyProtection="1">
      <alignment horizontal="right"/>
    </xf>
    <xf numFmtId="0" fontId="6" fillId="0" borderId="0" xfId="0" applyFont="1" applyFill="1" applyAlignment="1" applyProtection="1">
      <alignment horizontal="right"/>
    </xf>
    <xf numFmtId="165" fontId="6" fillId="0" borderId="0" xfId="2" applyNumberFormat="1" applyFont="1" applyFill="1" applyProtection="1"/>
    <xf numFmtId="0" fontId="16" fillId="5" borderId="38" xfId="0" applyFont="1" applyFill="1" applyBorder="1" applyAlignment="1" applyProtection="1">
      <alignment horizontal="centerContinuous"/>
    </xf>
    <xf numFmtId="0" fontId="25" fillId="0" borderId="12" xfId="1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Protection="1">
      <protection locked="0"/>
    </xf>
    <xf numFmtId="164" fontId="11" fillId="0" borderId="32" xfId="0" applyNumberFormat="1" applyFont="1" applyFill="1" applyBorder="1" applyAlignment="1" applyProtection="1"/>
    <xf numFmtId="37" fontId="10" fillId="7" borderId="6" xfId="4" applyNumberFormat="1" applyFont="1" applyFill="1" applyBorder="1" applyAlignment="1">
      <alignment horizontal="center"/>
    </xf>
    <xf numFmtId="164" fontId="11" fillId="3" borderId="37" xfId="0" applyNumberFormat="1" applyFont="1" applyFill="1" applyBorder="1" applyAlignment="1" applyProtection="1"/>
    <xf numFmtId="164" fontId="11" fillId="3" borderId="63" xfId="0" applyNumberFormat="1" applyFont="1" applyFill="1" applyBorder="1" applyAlignment="1" applyProtection="1"/>
    <xf numFmtId="164" fontId="11" fillId="3" borderId="64" xfId="0" applyNumberFormat="1" applyFont="1" applyFill="1" applyBorder="1" applyAlignment="1" applyProtection="1"/>
    <xf numFmtId="0" fontId="6" fillId="0" borderId="0" xfId="0" applyFont="1" applyProtection="1">
      <protection locked="0"/>
    </xf>
    <xf numFmtId="0" fontId="12" fillId="0" borderId="0" xfId="0" applyFont="1" applyBorder="1" applyProtection="1">
      <protection locked="0"/>
    </xf>
    <xf numFmtId="0" fontId="6" fillId="0" borderId="0" xfId="0" applyFont="1" applyFill="1" applyProtection="1">
      <protection locked="0"/>
    </xf>
    <xf numFmtId="164" fontId="11" fillId="0" borderId="46" xfId="0" applyNumberFormat="1" applyFont="1" applyBorder="1" applyAlignment="1" applyProtection="1"/>
    <xf numFmtId="0" fontId="0" fillId="0" borderId="46" xfId="0" applyBorder="1" applyProtection="1"/>
    <xf numFmtId="0" fontId="0" fillId="0" borderId="45" xfId="0" applyBorder="1" applyProtection="1"/>
    <xf numFmtId="14" fontId="6" fillId="5" borderId="4" xfId="0" applyNumberFormat="1" applyFont="1" applyFill="1" applyBorder="1" applyAlignment="1" applyProtection="1">
      <alignment horizontal="center" vertical="center" wrapText="1"/>
      <protection locked="0"/>
    </xf>
    <xf numFmtId="41" fontId="1" fillId="0" borderId="4" xfId="4" applyNumberFormat="1" applyFont="1" applyBorder="1"/>
    <xf numFmtId="0" fontId="6" fillId="0" borderId="16" xfId="0" applyFont="1" applyFill="1" applyBorder="1" applyAlignment="1" applyProtection="1">
      <alignment horizontal="center" vertical="center"/>
      <protection locked="0"/>
    </xf>
    <xf numFmtId="0" fontId="6" fillId="0" borderId="5" xfId="0" applyFont="1" applyFill="1" applyBorder="1" applyAlignment="1" applyProtection="1">
      <alignment horizontal="center" vertical="center"/>
      <protection locked="0"/>
    </xf>
    <xf numFmtId="14" fontId="6" fillId="4" borderId="24" xfId="0" applyNumberFormat="1" applyFont="1" applyFill="1" applyBorder="1" applyAlignment="1" applyProtection="1">
      <alignment horizontal="center"/>
      <protection locked="0"/>
    </xf>
    <xf numFmtId="164" fontId="6" fillId="5" borderId="33" xfId="0" applyNumberFormat="1" applyFont="1" applyFill="1" applyBorder="1" applyAlignment="1" applyProtection="1">
      <alignment vertical="center"/>
    </xf>
    <xf numFmtId="164" fontId="6" fillId="5" borderId="34" xfId="0" applyNumberFormat="1" applyFont="1" applyFill="1" applyBorder="1" applyAlignment="1" applyProtection="1">
      <alignment vertical="center"/>
    </xf>
    <xf numFmtId="164" fontId="6" fillId="5" borderId="24" xfId="0" applyNumberFormat="1" applyFont="1" applyFill="1" applyBorder="1" applyAlignment="1" applyProtection="1">
      <alignment vertical="center"/>
    </xf>
    <xf numFmtId="164" fontId="6" fillId="5" borderId="19" xfId="0" applyNumberFormat="1" applyFont="1" applyFill="1" applyBorder="1" applyAlignment="1" applyProtection="1">
      <alignment vertical="center"/>
    </xf>
    <xf numFmtId="164" fontId="6" fillId="5" borderId="23" xfId="0" quotePrefix="1" applyNumberFormat="1" applyFont="1" applyFill="1" applyBorder="1" applyAlignment="1" applyProtection="1">
      <alignment vertical="center" wrapText="1"/>
    </xf>
    <xf numFmtId="164" fontId="6" fillId="5" borderId="17" xfId="0" quotePrefix="1" applyNumberFormat="1" applyFont="1" applyFill="1" applyBorder="1" applyAlignment="1" applyProtection="1">
      <alignment vertical="center" wrapText="1"/>
    </xf>
    <xf numFmtId="0" fontId="6" fillId="0" borderId="11" xfId="0" applyFont="1" applyFill="1" applyBorder="1" applyAlignment="1" applyProtection="1">
      <alignment horizontal="center" vertical="center"/>
      <protection locked="0"/>
    </xf>
    <xf numFmtId="14" fontId="6" fillId="0" borderId="16" xfId="0" applyNumberFormat="1" applyFont="1" applyFill="1" applyBorder="1" applyAlignment="1" applyProtection="1">
      <alignment horizontal="center" vertical="center" wrapText="1"/>
      <protection locked="0"/>
    </xf>
    <xf numFmtId="14" fontId="6" fillId="4" borderId="5" xfId="0" applyNumberFormat="1" applyFont="1" applyFill="1" applyBorder="1" applyAlignment="1" applyProtection="1">
      <alignment horizontal="center"/>
      <protection locked="0"/>
    </xf>
    <xf numFmtId="164" fontId="6" fillId="0" borderId="36" xfId="0" applyNumberFormat="1" applyFont="1" applyFill="1" applyBorder="1" applyAlignment="1" applyProtection="1">
      <alignment vertical="center"/>
    </xf>
    <xf numFmtId="164" fontId="6" fillId="0" borderId="29" xfId="0" applyNumberFormat="1" applyFont="1" applyFill="1" applyBorder="1" applyAlignment="1" applyProtection="1">
      <alignment vertical="center"/>
    </xf>
    <xf numFmtId="164" fontId="6" fillId="0" borderId="5" xfId="0" applyNumberFormat="1" applyFont="1" applyFill="1" applyBorder="1" applyAlignment="1" applyProtection="1">
      <alignment vertical="center"/>
    </xf>
    <xf numFmtId="164" fontId="6" fillId="0" borderId="9" xfId="0" applyNumberFormat="1" applyFont="1" applyFill="1" applyBorder="1" applyAlignment="1" applyProtection="1">
      <alignment vertical="center"/>
    </xf>
    <xf numFmtId="164" fontId="6" fillId="0" borderId="2" xfId="0" quotePrefix="1" applyNumberFormat="1" applyFont="1" applyFill="1" applyBorder="1" applyAlignment="1" applyProtection="1">
      <alignment vertical="center" wrapText="1"/>
    </xf>
    <xf numFmtId="164" fontId="6" fillId="0" borderId="13" xfId="0" quotePrefix="1" applyNumberFormat="1" applyFont="1" applyFill="1" applyBorder="1" applyAlignment="1" applyProtection="1">
      <alignment vertical="center" wrapText="1"/>
    </xf>
    <xf numFmtId="164" fontId="11" fillId="8" borderId="0" xfId="0" applyNumberFormat="1" applyFont="1" applyFill="1" applyBorder="1" applyAlignment="1" applyProtection="1"/>
    <xf numFmtId="164" fontId="6" fillId="8" borderId="0" xfId="0" applyNumberFormat="1" applyFont="1" applyFill="1" applyBorder="1" applyAlignment="1" applyProtection="1"/>
    <xf numFmtId="164" fontId="11" fillId="8" borderId="32" xfId="0" applyNumberFormat="1" applyFont="1" applyFill="1" applyBorder="1" applyAlignment="1" applyProtection="1"/>
    <xf numFmtId="0" fontId="18" fillId="5" borderId="12" xfId="1" applyFont="1" applyFill="1" applyBorder="1" applyAlignment="1" applyProtection="1">
      <alignment horizontal="center" vertical="center"/>
      <protection locked="0"/>
    </xf>
    <xf numFmtId="0" fontId="6" fillId="5" borderId="16" xfId="0" applyFont="1" applyFill="1" applyBorder="1" applyAlignment="1" applyProtection="1">
      <alignment horizontal="center" vertical="center"/>
      <protection locked="0"/>
    </xf>
    <xf numFmtId="0" fontId="6" fillId="5" borderId="16" xfId="0" quotePrefix="1" applyFont="1" applyFill="1" applyBorder="1" applyAlignment="1" applyProtection="1">
      <alignment horizontal="center" vertical="center"/>
      <protection locked="0"/>
    </xf>
    <xf numFmtId="0" fontId="6" fillId="5" borderId="4" xfId="0" applyFont="1" applyFill="1" applyBorder="1" applyAlignment="1" applyProtection="1">
      <alignment horizontal="center" vertical="center" wrapText="1"/>
      <protection locked="0"/>
    </xf>
    <xf numFmtId="14" fontId="6" fillId="5" borderId="16" xfId="0" applyNumberFormat="1" applyFont="1" applyFill="1" applyBorder="1" applyAlignment="1" applyProtection="1">
      <alignment horizontal="center" vertical="center"/>
      <protection locked="0"/>
    </xf>
    <xf numFmtId="164" fontId="6" fillId="5" borderId="16" xfId="0" applyNumberFormat="1" applyFont="1" applyFill="1" applyBorder="1" applyAlignment="1" applyProtection="1">
      <alignment horizontal="center" vertical="center"/>
      <protection locked="0"/>
    </xf>
    <xf numFmtId="0" fontId="6" fillId="5" borderId="4" xfId="0" applyFont="1" applyFill="1" applyBorder="1" applyAlignment="1" applyProtection="1">
      <alignment horizontal="center" vertical="center"/>
      <protection locked="0"/>
    </xf>
    <xf numFmtId="0" fontId="6" fillId="9" borderId="5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protection locked="0"/>
    </xf>
    <xf numFmtId="0" fontId="0" fillId="0" borderId="5" xfId="0" applyBorder="1" applyAlignment="1" applyProtection="1">
      <protection locked="0"/>
    </xf>
    <xf numFmtId="0" fontId="0" fillId="0" borderId="0" xfId="0" applyBorder="1" applyAlignment="1" applyProtection="1">
      <protection locked="0"/>
    </xf>
    <xf numFmtId="0" fontId="1" fillId="0" borderId="30" xfId="0" applyFont="1" applyFill="1" applyBorder="1" applyAlignment="1" applyProtection="1">
      <alignment horizontal="center"/>
      <protection locked="0"/>
    </xf>
    <xf numFmtId="0" fontId="1" fillId="0" borderId="25" xfId="0" applyFont="1" applyFill="1" applyBorder="1" applyAlignment="1" applyProtection="1">
      <alignment horizontal="center"/>
      <protection locked="0"/>
    </xf>
  </cellXfs>
  <cellStyles count="5">
    <cellStyle name="Comma 3 2" xfId="4"/>
    <cellStyle name="Hyperlink" xfId="1" builtinId="8"/>
    <cellStyle name="Normal" xfId="0" builtinId="0"/>
    <cellStyle name="Normal 3" xfId="3"/>
    <cellStyle name="Percent" xfId="2" builtinId="5"/>
  </cellStyles>
  <dxfs count="0"/>
  <tableStyles count="0" defaultTableStyle="TableStyleMedium9" defaultPivotStyle="PivotStyleLight16"/>
  <colors>
    <mruColors>
      <color rgb="FFCCFFCC"/>
      <color rgb="FF008000"/>
      <color rgb="FFED73A1"/>
      <color rgb="FFCCCCFF"/>
      <color rgb="FFFFFF99"/>
      <color rgb="FFCC99FF"/>
      <color rgb="FF0000FF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104775</xdr:rowOff>
    </xdr:from>
    <xdr:to>
      <xdr:col>3</xdr:col>
      <xdr:colOff>295275</xdr:colOff>
      <xdr:row>2</xdr:row>
      <xdr:rowOff>219075</xdr:rowOff>
    </xdr:to>
    <xdr:pic>
      <xdr:nvPicPr>
        <xdr:cNvPr id="1274" name="Picture 5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2930" y="104775"/>
          <a:ext cx="1895168" cy="605913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152401</xdr:colOff>
      <xdr:row>15</xdr:row>
      <xdr:rowOff>126999</xdr:rowOff>
    </xdr:from>
    <xdr:to>
      <xdr:col>11</xdr:col>
      <xdr:colOff>698501</xdr:colOff>
      <xdr:row>16</xdr:row>
      <xdr:rowOff>111124</xdr:rowOff>
    </xdr:to>
    <xdr:sp macro="" textlink="">
      <xdr:nvSpPr>
        <xdr:cNvPr id="4" name="TextBox 3"/>
        <xdr:cNvSpPr txBox="1"/>
      </xdr:nvSpPr>
      <xdr:spPr>
        <a:xfrm>
          <a:off x="11534776" y="20240624"/>
          <a:ext cx="546100" cy="1746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endParaRPr lang="en-US" sz="1200" b="0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BP56"/>
  <sheetViews>
    <sheetView tabSelected="1" zoomScale="80" zoomScaleNormal="80" workbookViewId="0">
      <pane xSplit="4" ySplit="6" topLeftCell="E7" activePane="bottomRight" state="frozen"/>
      <selection pane="topRight" activeCell="E1" sqref="E1"/>
      <selection pane="bottomLeft" activeCell="A7" sqref="A7"/>
      <selection pane="bottomRight" activeCell="E7" sqref="E7"/>
    </sheetView>
  </sheetViews>
  <sheetFormatPr defaultColWidth="9.140625" defaultRowHeight="12.75" outlineLevelCol="1" x14ac:dyDescent="0.2"/>
  <cols>
    <col min="1" max="1" width="2.7109375" style="130" customWidth="1"/>
    <col min="2" max="2" width="12.7109375" style="130" customWidth="1"/>
    <col min="3" max="3" width="11.85546875" style="130" customWidth="1"/>
    <col min="4" max="4" width="11.7109375" style="130" customWidth="1"/>
    <col min="5" max="5" width="45.42578125" style="130" customWidth="1"/>
    <col min="6" max="7" width="12.7109375" style="130" customWidth="1"/>
    <col min="8" max="8" width="20.7109375" style="130" customWidth="1"/>
    <col min="9" max="9" width="11.28515625" style="130" customWidth="1"/>
    <col min="10" max="11" width="15.85546875" style="130" hidden="1" customWidth="1"/>
    <col min="12" max="12" width="15" style="130" customWidth="1"/>
    <col min="13" max="13" width="14.140625" style="130" customWidth="1"/>
    <col min="14" max="14" width="14.85546875" style="209" bestFit="1" customWidth="1"/>
    <col min="15" max="16" width="15.7109375" style="130" customWidth="1"/>
    <col min="17" max="17" width="19.5703125" style="130" customWidth="1"/>
    <col min="18" max="18" width="6" style="130" customWidth="1"/>
    <col min="19" max="19" width="1.85546875" style="133" customWidth="1"/>
    <col min="20" max="21" width="10.28515625" style="137" customWidth="1" outlineLevel="1"/>
    <col min="22" max="22" width="11.140625" style="137" customWidth="1" outlineLevel="1"/>
    <col min="23" max="23" width="10.28515625" style="137" customWidth="1" outlineLevel="1"/>
    <col min="24" max="24" width="13.140625" style="137" customWidth="1" outlineLevel="1"/>
    <col min="25" max="25" width="11.42578125" style="137" bestFit="1" customWidth="1" outlineLevel="1"/>
    <col min="26" max="26" width="13.28515625" style="137" customWidth="1" outlineLevel="1"/>
    <col min="27" max="27" width="10.28515625" style="137" customWidth="1" outlineLevel="1"/>
    <col min="28" max="29" width="11.7109375" style="137" bestFit="1" customWidth="1" outlineLevel="1"/>
    <col min="30" max="41" width="10.28515625" style="137" customWidth="1" outlineLevel="1"/>
    <col min="42" max="43" width="11.7109375" style="137" bestFit="1" customWidth="1"/>
    <col min="44" max="44" width="1.85546875" style="144" customWidth="1"/>
    <col min="45" max="46" width="10.28515625" style="137" customWidth="1" outlineLevel="1"/>
    <col min="47" max="47" width="11.140625" style="137" customWidth="1" outlineLevel="1"/>
    <col min="48" max="48" width="10.28515625" style="137" customWidth="1" outlineLevel="1"/>
    <col min="49" max="49" width="12" style="137" customWidth="1" outlineLevel="1"/>
    <col min="50" max="50" width="10.28515625" style="137" customWidth="1" outlineLevel="1"/>
    <col min="51" max="51" width="14.5703125" style="137" customWidth="1" outlineLevel="1"/>
    <col min="52" max="52" width="10.28515625" style="137" customWidth="1" outlineLevel="1"/>
    <col min="53" max="53" width="14.85546875" style="137" bestFit="1" customWidth="1" outlineLevel="1"/>
    <col min="54" max="54" width="12.28515625" style="137" customWidth="1" outlineLevel="1"/>
    <col min="55" max="55" width="13" style="137" bestFit="1" customWidth="1" outlineLevel="1"/>
    <col min="56" max="56" width="10.28515625" style="137" customWidth="1" outlineLevel="1"/>
    <col min="57" max="57" width="13" style="137" bestFit="1" customWidth="1" outlineLevel="1"/>
    <col min="58" max="58" width="10.28515625" style="137" customWidth="1" outlineLevel="1"/>
    <col min="59" max="59" width="11.7109375" style="137" bestFit="1" customWidth="1" outlineLevel="1"/>
    <col min="60" max="60" width="10.28515625" style="137" customWidth="1" outlineLevel="1"/>
    <col min="61" max="61" width="13" style="137" bestFit="1" customWidth="1" outlineLevel="1"/>
    <col min="62" max="63" width="10.28515625" style="137" customWidth="1" outlineLevel="1"/>
    <col min="64" max="64" width="10.85546875" style="137" bestFit="1" customWidth="1" outlineLevel="1"/>
    <col min="65" max="66" width="10.28515625" style="137" customWidth="1" outlineLevel="1"/>
    <col min="67" max="67" width="15" style="137" bestFit="1" customWidth="1"/>
    <col min="68" max="68" width="10.28515625" style="137" customWidth="1"/>
    <col min="69" max="16384" width="9.140625" style="183"/>
  </cols>
  <sheetData>
    <row r="1" spans="1:68" ht="18" x14ac:dyDescent="0.25"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181" t="s">
        <v>136</v>
      </c>
      <c r="P1" s="182"/>
      <c r="Q1" s="182"/>
      <c r="R1" s="182"/>
      <c r="S1" s="131"/>
      <c r="Z1" s="138" t="s">
        <v>44</v>
      </c>
      <c r="AR1" s="139"/>
      <c r="AY1" s="138" t="s">
        <v>44</v>
      </c>
    </row>
    <row r="2" spans="1:68" ht="20.25" x14ac:dyDescent="0.25">
      <c r="B2" s="184" t="s">
        <v>125</v>
      </c>
      <c r="C2" s="181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6"/>
      <c r="O2" s="187"/>
      <c r="P2" s="187"/>
      <c r="Q2" s="187"/>
      <c r="R2" s="187"/>
      <c r="S2" s="132"/>
      <c r="T2" s="140" t="s">
        <v>40</v>
      </c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141"/>
      <c r="AK2" s="141"/>
      <c r="AL2" s="141"/>
      <c r="AM2" s="141"/>
      <c r="AN2" s="141"/>
      <c r="AO2" s="141"/>
      <c r="AR2" s="142"/>
      <c r="AS2" s="140" t="s">
        <v>98</v>
      </c>
      <c r="AT2" s="141"/>
      <c r="AU2" s="141"/>
      <c r="AV2" s="141"/>
      <c r="AW2" s="141"/>
      <c r="AX2" s="141"/>
      <c r="AY2" s="141"/>
      <c r="AZ2" s="141"/>
      <c r="BA2" s="141"/>
      <c r="BB2" s="141"/>
      <c r="BC2" s="141"/>
      <c r="BD2" s="141"/>
      <c r="BE2" s="141"/>
      <c r="BF2" s="141"/>
      <c r="BG2" s="141"/>
      <c r="BH2" s="141"/>
      <c r="BI2" s="141"/>
      <c r="BJ2" s="141"/>
      <c r="BK2" s="141"/>
      <c r="BL2" s="141"/>
      <c r="BM2" s="141"/>
      <c r="BN2" s="141"/>
    </row>
    <row r="3" spans="1:68" ht="20.25" x14ac:dyDescent="0.2">
      <c r="B3" s="188" t="s">
        <v>15</v>
      </c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90"/>
      <c r="O3" s="187"/>
      <c r="P3" s="187"/>
      <c r="Q3" s="187"/>
      <c r="R3" s="187"/>
      <c r="S3" s="132"/>
      <c r="AR3" s="142"/>
    </row>
    <row r="4" spans="1:68" ht="13.5" thickBot="1" x14ac:dyDescent="0.25">
      <c r="B4" s="275"/>
      <c r="C4" s="275"/>
      <c r="D4" s="275"/>
      <c r="E4" s="275"/>
      <c r="F4" s="275"/>
      <c r="G4" s="275"/>
      <c r="H4" s="275"/>
      <c r="I4" s="275"/>
      <c r="J4" s="276"/>
      <c r="K4" s="276"/>
      <c r="L4" s="275"/>
      <c r="M4" s="275"/>
      <c r="N4" s="275"/>
      <c r="AP4" s="143" t="s">
        <v>33</v>
      </c>
      <c r="AQ4" s="143"/>
      <c r="BO4" s="145" t="s">
        <v>33</v>
      </c>
      <c r="BP4" s="146"/>
    </row>
    <row r="5" spans="1:68" x14ac:dyDescent="0.2">
      <c r="B5" s="191"/>
      <c r="C5" s="192"/>
      <c r="D5" s="192"/>
      <c r="E5" s="192" t="s">
        <v>9</v>
      </c>
      <c r="F5" s="192" t="s">
        <v>3</v>
      </c>
      <c r="G5" s="192" t="s">
        <v>3</v>
      </c>
      <c r="H5" s="192"/>
      <c r="I5" s="193" t="s">
        <v>7</v>
      </c>
      <c r="J5" s="193" t="s">
        <v>19</v>
      </c>
      <c r="K5" s="192" t="s">
        <v>85</v>
      </c>
      <c r="L5" s="194" t="s">
        <v>13</v>
      </c>
      <c r="M5" s="192"/>
      <c r="N5" s="192" t="s">
        <v>94</v>
      </c>
      <c r="O5" s="277" t="s">
        <v>14</v>
      </c>
      <c r="P5" s="278"/>
      <c r="Q5" s="278"/>
      <c r="R5" s="278"/>
      <c r="S5" s="134"/>
      <c r="T5" s="147" t="s">
        <v>20</v>
      </c>
      <c r="U5" s="148"/>
      <c r="V5" s="149" t="s">
        <v>21</v>
      </c>
      <c r="W5" s="148"/>
      <c r="X5" s="149" t="s">
        <v>22</v>
      </c>
      <c r="Y5" s="148"/>
      <c r="Z5" s="149" t="s">
        <v>23</v>
      </c>
      <c r="AA5" s="148"/>
      <c r="AB5" s="149" t="s">
        <v>24</v>
      </c>
      <c r="AC5" s="148"/>
      <c r="AD5" s="149" t="s">
        <v>25</v>
      </c>
      <c r="AE5" s="148"/>
      <c r="AF5" s="149" t="s">
        <v>26</v>
      </c>
      <c r="AG5" s="148"/>
      <c r="AH5" s="149" t="s">
        <v>27</v>
      </c>
      <c r="AI5" s="148"/>
      <c r="AJ5" s="149" t="s">
        <v>28</v>
      </c>
      <c r="AK5" s="148"/>
      <c r="AL5" s="149" t="s">
        <v>29</v>
      </c>
      <c r="AM5" s="150"/>
      <c r="AN5" s="151">
        <v>1.1000000000000001</v>
      </c>
      <c r="AO5" s="150"/>
      <c r="AP5" s="152" t="s">
        <v>18</v>
      </c>
      <c r="AQ5" s="150"/>
      <c r="AR5" s="153"/>
      <c r="AS5" s="147" t="s">
        <v>20</v>
      </c>
      <c r="AT5" s="148"/>
      <c r="AU5" s="149" t="s">
        <v>21</v>
      </c>
      <c r="AV5" s="148"/>
      <c r="AW5" s="149" t="s">
        <v>22</v>
      </c>
      <c r="AX5" s="148"/>
      <c r="AY5" s="149" t="s">
        <v>23</v>
      </c>
      <c r="AZ5" s="148"/>
      <c r="BA5" s="149" t="s">
        <v>24</v>
      </c>
      <c r="BB5" s="148"/>
      <c r="BC5" s="149" t="s">
        <v>25</v>
      </c>
      <c r="BD5" s="148"/>
      <c r="BE5" s="149" t="s">
        <v>26</v>
      </c>
      <c r="BF5" s="148"/>
      <c r="BG5" s="149" t="s">
        <v>27</v>
      </c>
      <c r="BH5" s="148"/>
      <c r="BI5" s="149" t="s">
        <v>28</v>
      </c>
      <c r="BJ5" s="148"/>
      <c r="BK5" s="149" t="s">
        <v>29</v>
      </c>
      <c r="BL5" s="150"/>
      <c r="BM5" s="151">
        <v>1.1000000000000001</v>
      </c>
      <c r="BN5" s="150"/>
      <c r="BO5" s="152" t="s">
        <v>18</v>
      </c>
      <c r="BP5" s="150"/>
    </row>
    <row r="6" spans="1:68" s="231" customFormat="1" ht="13.5" thickBot="1" x14ac:dyDescent="0.25">
      <c r="A6" s="214"/>
      <c r="B6" s="195" t="s">
        <v>0</v>
      </c>
      <c r="C6" s="196" t="s">
        <v>1</v>
      </c>
      <c r="D6" s="196" t="s">
        <v>2</v>
      </c>
      <c r="E6" s="196" t="s">
        <v>10</v>
      </c>
      <c r="F6" s="196" t="s">
        <v>4</v>
      </c>
      <c r="G6" s="196" t="s">
        <v>5</v>
      </c>
      <c r="H6" s="196" t="s">
        <v>6</v>
      </c>
      <c r="I6" s="196" t="s">
        <v>8</v>
      </c>
      <c r="J6" s="196" t="s">
        <v>96</v>
      </c>
      <c r="K6" s="196" t="s">
        <v>96</v>
      </c>
      <c r="L6" s="196" t="s">
        <v>12</v>
      </c>
      <c r="M6" s="196" t="s">
        <v>11</v>
      </c>
      <c r="N6" s="196" t="s">
        <v>3</v>
      </c>
      <c r="O6" s="197" t="s">
        <v>121</v>
      </c>
      <c r="P6" s="197" t="s">
        <v>17</v>
      </c>
      <c r="Q6" s="197" t="s">
        <v>97</v>
      </c>
      <c r="R6" s="135" t="s">
        <v>105</v>
      </c>
      <c r="S6" s="136"/>
      <c r="T6" s="154" t="s">
        <v>30</v>
      </c>
      <c r="U6" s="155" t="s">
        <v>31</v>
      </c>
      <c r="V6" s="154" t="s">
        <v>30</v>
      </c>
      <c r="W6" s="155" t="s">
        <v>31</v>
      </c>
      <c r="X6" s="154" t="s">
        <v>30</v>
      </c>
      <c r="Y6" s="155" t="s">
        <v>31</v>
      </c>
      <c r="Z6" s="154" t="s">
        <v>30</v>
      </c>
      <c r="AA6" s="155" t="s">
        <v>31</v>
      </c>
      <c r="AB6" s="154" t="s">
        <v>30</v>
      </c>
      <c r="AC6" s="155" t="s">
        <v>31</v>
      </c>
      <c r="AD6" s="154" t="s">
        <v>30</v>
      </c>
      <c r="AE6" s="155" t="s">
        <v>31</v>
      </c>
      <c r="AF6" s="154" t="s">
        <v>30</v>
      </c>
      <c r="AG6" s="155" t="s">
        <v>31</v>
      </c>
      <c r="AH6" s="154" t="s">
        <v>30</v>
      </c>
      <c r="AI6" s="155" t="s">
        <v>31</v>
      </c>
      <c r="AJ6" s="154" t="s">
        <v>30</v>
      </c>
      <c r="AK6" s="155" t="s">
        <v>31</v>
      </c>
      <c r="AL6" s="154" t="s">
        <v>30</v>
      </c>
      <c r="AM6" s="156" t="s">
        <v>31</v>
      </c>
      <c r="AN6" s="154" t="s">
        <v>30</v>
      </c>
      <c r="AO6" s="156" t="s">
        <v>31</v>
      </c>
      <c r="AP6" s="157" t="s">
        <v>30</v>
      </c>
      <c r="AQ6" s="156" t="s">
        <v>31</v>
      </c>
      <c r="AR6" s="158"/>
      <c r="AS6" s="154" t="s">
        <v>30</v>
      </c>
      <c r="AT6" s="155" t="s">
        <v>31</v>
      </c>
      <c r="AU6" s="154" t="s">
        <v>30</v>
      </c>
      <c r="AV6" s="155" t="s">
        <v>31</v>
      </c>
      <c r="AW6" s="154" t="s">
        <v>30</v>
      </c>
      <c r="AX6" s="155" t="s">
        <v>31</v>
      </c>
      <c r="AY6" s="154" t="s">
        <v>30</v>
      </c>
      <c r="AZ6" s="155" t="s">
        <v>31</v>
      </c>
      <c r="BA6" s="154" t="s">
        <v>30</v>
      </c>
      <c r="BB6" s="155" t="s">
        <v>31</v>
      </c>
      <c r="BC6" s="154" t="s">
        <v>30</v>
      </c>
      <c r="BD6" s="155" t="s">
        <v>31</v>
      </c>
      <c r="BE6" s="154" t="s">
        <v>30</v>
      </c>
      <c r="BF6" s="155" t="s">
        <v>31</v>
      </c>
      <c r="BG6" s="154" t="s">
        <v>30</v>
      </c>
      <c r="BH6" s="155" t="s">
        <v>31</v>
      </c>
      <c r="BI6" s="154" t="s">
        <v>30</v>
      </c>
      <c r="BJ6" s="155" t="s">
        <v>31</v>
      </c>
      <c r="BK6" s="154" t="s">
        <v>30</v>
      </c>
      <c r="BL6" s="156" t="s">
        <v>31</v>
      </c>
      <c r="BM6" s="154" t="s">
        <v>30</v>
      </c>
      <c r="BN6" s="156" t="s">
        <v>31</v>
      </c>
      <c r="BO6" s="157" t="s">
        <v>30</v>
      </c>
      <c r="BP6" s="156" t="s">
        <v>31</v>
      </c>
    </row>
    <row r="7" spans="1:68" ht="54.95" customHeight="1" thickBot="1" x14ac:dyDescent="0.25">
      <c r="A7" s="183"/>
      <c r="B7" s="266" t="s">
        <v>130</v>
      </c>
      <c r="C7" s="267">
        <v>3</v>
      </c>
      <c r="D7" s="268" t="s">
        <v>120</v>
      </c>
      <c r="E7" s="269" t="s">
        <v>131</v>
      </c>
      <c r="F7" s="270">
        <v>41557</v>
      </c>
      <c r="G7" s="270">
        <v>41578</v>
      </c>
      <c r="H7" s="267" t="s">
        <v>123</v>
      </c>
      <c r="I7" s="267" t="s">
        <v>99</v>
      </c>
      <c r="J7" s="271"/>
      <c r="K7" s="271"/>
      <c r="L7" s="272" t="s">
        <v>16</v>
      </c>
      <c r="M7" s="272" t="s">
        <v>100</v>
      </c>
      <c r="N7" s="270">
        <v>41578</v>
      </c>
      <c r="O7" s="243" t="s">
        <v>132</v>
      </c>
      <c r="P7" s="243" t="s">
        <v>133</v>
      </c>
      <c r="Q7" s="243" t="s">
        <v>134</v>
      </c>
      <c r="R7" s="273"/>
      <c r="S7" s="247"/>
      <c r="T7" s="248"/>
      <c r="U7" s="249">
        <v>0</v>
      </c>
      <c r="V7" s="250"/>
      <c r="W7" s="249">
        <v>0</v>
      </c>
      <c r="X7" s="250"/>
      <c r="Y7" s="249">
        <v>0</v>
      </c>
      <c r="Z7" s="250"/>
      <c r="AA7" s="249">
        <v>3.1509999999999998</v>
      </c>
      <c r="AB7" s="250"/>
      <c r="AC7" s="249">
        <v>13.86</v>
      </c>
      <c r="AD7" s="250"/>
      <c r="AE7" s="249">
        <v>4.1070000000000002</v>
      </c>
      <c r="AF7" s="250"/>
      <c r="AG7" s="249">
        <v>0.45600000000000002</v>
      </c>
      <c r="AH7" s="250"/>
      <c r="AI7" s="249">
        <v>0.66100000000000003</v>
      </c>
      <c r="AJ7" s="250"/>
      <c r="AK7" s="249">
        <v>-38.378</v>
      </c>
      <c r="AL7" s="250"/>
      <c r="AM7" s="251"/>
      <c r="AN7" s="250"/>
      <c r="AO7" s="251"/>
      <c r="AP7" s="252"/>
      <c r="AQ7" s="252">
        <f>AO7+AM7+AK7+AI7+AG7+AE7+AC7+AA7+Y7+W7+U7</f>
        <v>-16.142999999999997</v>
      </c>
      <c r="AR7" s="153"/>
      <c r="AS7" s="248"/>
      <c r="AT7" s="249">
        <v>0</v>
      </c>
      <c r="AU7" s="250"/>
      <c r="AV7" s="249">
        <v>0</v>
      </c>
      <c r="AW7" s="250"/>
      <c r="AX7" s="249">
        <v>0</v>
      </c>
      <c r="AY7" s="250"/>
      <c r="AZ7" s="249">
        <v>-56.012</v>
      </c>
      <c r="BA7" s="250"/>
      <c r="BB7" s="249">
        <v>-648.40899999999999</v>
      </c>
      <c r="BC7" s="250"/>
      <c r="BD7" s="249">
        <v>-139.14099999999999</v>
      </c>
      <c r="BE7" s="250"/>
      <c r="BF7" s="249">
        <v>-61.453000000000003</v>
      </c>
      <c r="BG7" s="250"/>
      <c r="BH7" s="249">
        <v>-28.777999999999999</v>
      </c>
      <c r="BI7" s="250"/>
      <c r="BJ7" s="249">
        <v>-311.48599999999999</v>
      </c>
      <c r="BK7" s="250"/>
      <c r="BL7" s="251"/>
      <c r="BM7" s="250"/>
      <c r="BN7" s="251"/>
      <c r="BO7" s="252"/>
      <c r="BP7" s="253">
        <f>BN7+BL7+BJ7+BH7+BF7+BD7+BB7+AZ7+AX7+AV7+AT7</f>
        <v>-1245.2789999999998</v>
      </c>
    </row>
    <row r="8" spans="1:68" ht="54.95" customHeight="1" thickBot="1" x14ac:dyDescent="0.25">
      <c r="A8" s="183"/>
      <c r="B8" s="230"/>
      <c r="C8" s="198"/>
      <c r="D8" s="198"/>
      <c r="E8" s="200"/>
      <c r="F8" s="201"/>
      <c r="G8" s="201"/>
      <c r="H8" s="254"/>
      <c r="I8" s="198"/>
      <c r="J8" s="202"/>
      <c r="K8" s="202"/>
      <c r="L8" s="245"/>
      <c r="M8" s="198"/>
      <c r="N8" s="201"/>
      <c r="O8" s="203"/>
      <c r="P8" s="198"/>
      <c r="Q8" s="255"/>
      <c r="R8" s="246"/>
      <c r="S8" s="256"/>
      <c r="T8" s="257"/>
      <c r="U8" s="258"/>
      <c r="V8" s="259"/>
      <c r="W8" s="258"/>
      <c r="X8" s="259"/>
      <c r="Y8" s="258"/>
      <c r="Z8" s="259"/>
      <c r="AA8" s="258"/>
      <c r="AB8" s="259"/>
      <c r="AC8" s="258"/>
      <c r="AD8" s="259"/>
      <c r="AE8" s="258"/>
      <c r="AF8" s="259"/>
      <c r="AG8" s="258"/>
      <c r="AH8" s="259"/>
      <c r="AI8" s="258"/>
      <c r="AJ8" s="259"/>
      <c r="AK8" s="258"/>
      <c r="AL8" s="259"/>
      <c r="AM8" s="260"/>
      <c r="AN8" s="259"/>
      <c r="AO8" s="260"/>
      <c r="AP8" s="261"/>
      <c r="AQ8" s="262"/>
      <c r="AR8" s="153"/>
      <c r="AS8" s="257"/>
      <c r="AT8" s="258"/>
      <c r="AU8" s="259"/>
      <c r="AV8" s="258"/>
      <c r="AW8" s="259"/>
      <c r="AX8" s="258"/>
      <c r="AY8" s="259"/>
      <c r="AZ8" s="258"/>
      <c r="BA8" s="259"/>
      <c r="BB8" s="258"/>
      <c r="BC8" s="259"/>
      <c r="BD8" s="258"/>
      <c r="BE8" s="259"/>
      <c r="BF8" s="258"/>
      <c r="BG8" s="259"/>
      <c r="BH8" s="258"/>
      <c r="BI8" s="259"/>
      <c r="BJ8" s="258"/>
      <c r="BK8" s="259"/>
      <c r="BL8" s="260"/>
      <c r="BM8" s="259"/>
      <c r="BN8" s="260"/>
      <c r="BO8" s="261"/>
      <c r="BP8" s="262"/>
    </row>
    <row r="9" spans="1:68" ht="54.95" customHeight="1" thickBot="1" x14ac:dyDescent="0.25">
      <c r="A9" s="183"/>
      <c r="B9" s="230"/>
      <c r="C9" s="198"/>
      <c r="D9" s="198"/>
      <c r="E9" s="200"/>
      <c r="F9" s="201"/>
      <c r="G9" s="201"/>
      <c r="H9" s="198"/>
      <c r="I9" s="198"/>
      <c r="J9" s="202"/>
      <c r="K9" s="202"/>
      <c r="L9" s="245"/>
      <c r="M9" s="198"/>
      <c r="N9" s="201"/>
      <c r="O9" s="203"/>
      <c r="P9" s="198"/>
      <c r="Q9" s="203"/>
      <c r="R9" s="246"/>
      <c r="S9" s="256"/>
      <c r="T9" s="257"/>
      <c r="U9" s="258"/>
      <c r="V9" s="259"/>
      <c r="W9" s="258"/>
      <c r="X9" s="259"/>
      <c r="Y9" s="258"/>
      <c r="Z9" s="259"/>
      <c r="AA9" s="258"/>
      <c r="AB9" s="259"/>
      <c r="AC9" s="258"/>
      <c r="AD9" s="259"/>
      <c r="AE9" s="258"/>
      <c r="AF9" s="259"/>
      <c r="AG9" s="258"/>
      <c r="AH9" s="259"/>
      <c r="AI9" s="258"/>
      <c r="AJ9" s="259"/>
      <c r="AK9" s="258"/>
      <c r="AL9" s="259"/>
      <c r="AM9" s="260"/>
      <c r="AN9" s="259"/>
      <c r="AO9" s="260"/>
      <c r="AP9" s="261"/>
      <c r="AQ9" s="262"/>
      <c r="AR9" s="153"/>
      <c r="AS9" s="257"/>
      <c r="AT9" s="258"/>
      <c r="AU9" s="259"/>
      <c r="AV9" s="258"/>
      <c r="AW9" s="259"/>
      <c r="AX9" s="258"/>
      <c r="AY9" s="259"/>
      <c r="AZ9" s="258"/>
      <c r="BA9" s="259"/>
      <c r="BB9" s="258"/>
      <c r="BC9" s="259"/>
      <c r="BD9" s="258"/>
      <c r="BE9" s="259"/>
      <c r="BF9" s="258"/>
      <c r="BG9" s="259"/>
      <c r="BH9" s="258"/>
      <c r="BI9" s="259"/>
      <c r="BJ9" s="258"/>
      <c r="BK9" s="259"/>
      <c r="BL9" s="260"/>
      <c r="BM9" s="259"/>
      <c r="BN9" s="260"/>
      <c r="BO9" s="261"/>
      <c r="BP9" s="262"/>
    </row>
    <row r="10" spans="1:68" s="130" customFormat="1" ht="54.95" customHeight="1" thickBot="1" x14ac:dyDescent="0.25">
      <c r="B10" s="199"/>
      <c r="C10" s="198"/>
      <c r="D10" s="198"/>
      <c r="E10" s="200"/>
      <c r="F10" s="201"/>
      <c r="G10" s="201"/>
      <c r="H10" s="198"/>
      <c r="I10" s="198"/>
      <c r="J10" s="202"/>
      <c r="K10" s="202"/>
      <c r="L10" s="198"/>
      <c r="M10" s="198"/>
      <c r="N10" s="201"/>
      <c r="O10" s="203"/>
      <c r="P10" s="198"/>
      <c r="Q10" s="201"/>
      <c r="R10" s="204"/>
      <c r="S10" s="256"/>
      <c r="T10" s="257"/>
      <c r="U10" s="258"/>
      <c r="V10" s="259"/>
      <c r="W10" s="258"/>
      <c r="X10" s="259"/>
      <c r="Y10" s="258"/>
      <c r="Z10" s="259"/>
      <c r="AA10" s="258"/>
      <c r="AB10" s="259"/>
      <c r="AC10" s="258"/>
      <c r="AD10" s="259"/>
      <c r="AE10" s="258"/>
      <c r="AF10" s="259"/>
      <c r="AG10" s="258"/>
      <c r="AH10" s="259"/>
      <c r="AI10" s="258"/>
      <c r="AJ10" s="259"/>
      <c r="AK10" s="258"/>
      <c r="AL10" s="259"/>
      <c r="AM10" s="260"/>
      <c r="AN10" s="259"/>
      <c r="AO10" s="260"/>
      <c r="AP10" s="261"/>
      <c r="AQ10" s="262"/>
      <c r="AR10" s="153"/>
      <c r="AS10" s="257"/>
      <c r="AT10" s="258"/>
      <c r="AU10" s="259"/>
      <c r="AV10" s="258"/>
      <c r="AW10" s="259"/>
      <c r="AX10" s="258"/>
      <c r="AY10" s="259"/>
      <c r="AZ10" s="258"/>
      <c r="BA10" s="259"/>
      <c r="BB10" s="258"/>
      <c r="BC10" s="259"/>
      <c r="BD10" s="258"/>
      <c r="BE10" s="259"/>
      <c r="BF10" s="258"/>
      <c r="BG10" s="259"/>
      <c r="BH10" s="258"/>
      <c r="BI10" s="259"/>
      <c r="BJ10" s="258"/>
      <c r="BK10" s="259"/>
      <c r="BL10" s="260"/>
      <c r="BM10" s="259"/>
      <c r="BN10" s="260"/>
      <c r="BO10" s="261"/>
      <c r="BP10" s="262"/>
    </row>
    <row r="11" spans="1:68" ht="6.75" customHeight="1" x14ac:dyDescent="0.2">
      <c r="B11" s="133"/>
      <c r="C11" s="133"/>
      <c r="D11" s="133"/>
      <c r="E11" s="133"/>
      <c r="F11" s="133"/>
      <c r="G11" s="133"/>
      <c r="H11" s="133"/>
      <c r="I11" s="133"/>
      <c r="J11" s="133"/>
      <c r="K11" s="133"/>
      <c r="L11" s="133"/>
      <c r="M11" s="133"/>
      <c r="N11" s="205"/>
      <c r="O11" s="133"/>
      <c r="P11" s="133"/>
      <c r="Q11" s="206"/>
      <c r="R11" s="207"/>
      <c r="T11" s="144"/>
      <c r="U11" s="144"/>
      <c r="V11" s="144"/>
      <c r="W11" s="144"/>
      <c r="X11" s="144"/>
      <c r="Y11" s="144"/>
      <c r="Z11" s="144"/>
      <c r="AA11" s="144"/>
      <c r="AB11" s="144"/>
      <c r="AC11" s="144"/>
      <c r="AD11" s="144"/>
      <c r="AE11" s="144"/>
      <c r="AF11" s="144"/>
      <c r="AG11" s="144"/>
      <c r="AH11" s="144"/>
      <c r="AI11" s="144"/>
      <c r="AJ11" s="144"/>
      <c r="AK11" s="144"/>
      <c r="AL11" s="144"/>
      <c r="AM11" s="144"/>
      <c r="AN11" s="144"/>
      <c r="AO11" s="144"/>
      <c r="AP11" s="144"/>
      <c r="AQ11" s="144"/>
      <c r="AS11" s="144"/>
      <c r="AT11" s="144"/>
      <c r="AU11" s="144"/>
      <c r="AV11" s="144"/>
      <c r="AW11" s="144"/>
      <c r="AX11" s="144"/>
      <c r="AY11" s="144"/>
      <c r="AZ11" s="144"/>
      <c r="BA11" s="144"/>
      <c r="BB11" s="144"/>
      <c r="BC11" s="144"/>
      <c r="BD11" s="144"/>
      <c r="BE11" s="144"/>
      <c r="BF11" s="144"/>
      <c r="BG11" s="144"/>
      <c r="BH11" s="144"/>
      <c r="BI11" s="144"/>
      <c r="BJ11" s="144"/>
      <c r="BK11" s="144"/>
      <c r="BL11" s="144"/>
      <c r="BM11" s="144"/>
      <c r="BN11" s="144"/>
      <c r="BO11" s="144"/>
      <c r="BP11" s="144"/>
    </row>
    <row r="12" spans="1:68" ht="15.75" thickBot="1" x14ac:dyDescent="0.3">
      <c r="H12" s="208"/>
      <c r="Q12" s="210" t="s">
        <v>32</v>
      </c>
      <c r="R12" s="211"/>
      <c r="T12" s="159">
        <f>SUM(T7:T11)</f>
        <v>0</v>
      </c>
      <c r="U12" s="160">
        <f>SUM(U7:U11)</f>
        <v>0</v>
      </c>
      <c r="V12" s="159">
        <f>SUM(V7:V11)</f>
        <v>0</v>
      </c>
      <c r="W12" s="160">
        <f>SUM(W7:W11)</f>
        <v>0</v>
      </c>
      <c r="X12" s="159">
        <f>SUM(X7:X11)</f>
        <v>0</v>
      </c>
      <c r="Y12" s="160">
        <f>SUM(Y7:Y11)</f>
        <v>0</v>
      </c>
      <c r="Z12" s="159">
        <f>SUM(Z7:Z11)</f>
        <v>0</v>
      </c>
      <c r="AA12" s="160">
        <f>SUM(AA7:AA11)</f>
        <v>3.1509999999999998</v>
      </c>
      <c r="AB12" s="159">
        <f>SUM(AB7:AB11)</f>
        <v>0</v>
      </c>
      <c r="AC12" s="160">
        <f>SUM(AC7:AC11)</f>
        <v>13.86</v>
      </c>
      <c r="AD12" s="159">
        <f>SUM(AD7:AD11)</f>
        <v>0</v>
      </c>
      <c r="AE12" s="160">
        <f>SUM(AE7:AE11)</f>
        <v>4.1070000000000002</v>
      </c>
      <c r="AF12" s="159">
        <f>SUM(AF7:AF11)</f>
        <v>0</v>
      </c>
      <c r="AG12" s="160">
        <f>SUM(AG7:AG11)</f>
        <v>0.45600000000000002</v>
      </c>
      <c r="AH12" s="159">
        <f>SUM(AH7:AH11)</f>
        <v>0</v>
      </c>
      <c r="AI12" s="160">
        <f>SUM(AI7:AI11)</f>
        <v>0.66100000000000003</v>
      </c>
      <c r="AJ12" s="159">
        <f>SUM(AJ7:AJ11)</f>
        <v>0</v>
      </c>
      <c r="AK12" s="160">
        <f>SUM(AK7:AK11)</f>
        <v>-38.378</v>
      </c>
      <c r="AL12" s="159">
        <f>SUM(AL7:AL11)</f>
        <v>0</v>
      </c>
      <c r="AM12" s="159">
        <f>SUM(AM7:AM11)</f>
        <v>0</v>
      </c>
      <c r="AN12" s="159">
        <f>SUM(AN7:AN11)</f>
        <v>0</v>
      </c>
      <c r="AO12" s="159">
        <f>SUM(AO7:AO11)</f>
        <v>0</v>
      </c>
      <c r="AP12" s="161">
        <f>SUM(AP7:AP11)</f>
        <v>0</v>
      </c>
      <c r="AQ12" s="162">
        <f>SUM(AQ7:AQ11)</f>
        <v>-16.142999999999997</v>
      </c>
      <c r="AS12" s="159">
        <f>SUM(AS7:AS11)</f>
        <v>0</v>
      </c>
      <c r="AT12" s="160">
        <f>SUM(AT7:AT11)</f>
        <v>0</v>
      </c>
      <c r="AU12" s="159">
        <f>SUM(AU7:AU11)</f>
        <v>0</v>
      </c>
      <c r="AV12" s="160">
        <f>SUM(AV7:AV11)</f>
        <v>0</v>
      </c>
      <c r="AW12" s="159">
        <f>SUM(AW7:AW11)</f>
        <v>0</v>
      </c>
      <c r="AX12" s="160">
        <f>SUM(AX7:AX11)</f>
        <v>0</v>
      </c>
      <c r="AY12" s="159">
        <f>SUM(AY7:AY11)</f>
        <v>0</v>
      </c>
      <c r="AZ12" s="160">
        <f>SUM(AZ7:AZ11)</f>
        <v>-56.012</v>
      </c>
      <c r="BA12" s="159">
        <f>SUM(BA7:BA11)</f>
        <v>0</v>
      </c>
      <c r="BB12" s="160">
        <f>SUM(BB7:BB11)</f>
        <v>-648.40899999999999</v>
      </c>
      <c r="BC12" s="159">
        <f>SUM(BC7:BC11)</f>
        <v>0</v>
      </c>
      <c r="BD12" s="160">
        <f>SUM(BD7:BD11)</f>
        <v>-139.14099999999999</v>
      </c>
      <c r="BE12" s="159">
        <f>SUM(BE7:BE11)</f>
        <v>0</v>
      </c>
      <c r="BF12" s="160">
        <f>SUM(BF7:BF11)</f>
        <v>-61.453000000000003</v>
      </c>
      <c r="BG12" s="159">
        <f>SUM(BG7:BG11)</f>
        <v>0</v>
      </c>
      <c r="BH12" s="160">
        <f>SUM(BH7:BH11)</f>
        <v>-28.777999999999999</v>
      </c>
      <c r="BI12" s="159">
        <f>SUM(BI7:BI11)</f>
        <v>0</v>
      </c>
      <c r="BJ12" s="160">
        <f>SUM(BJ7:BJ11)</f>
        <v>-311.48599999999999</v>
      </c>
      <c r="BK12" s="159">
        <f>SUM(BK7:BK11)</f>
        <v>0</v>
      </c>
      <c r="BL12" s="159">
        <f>SUM(BL7:BL11)</f>
        <v>0</v>
      </c>
      <c r="BM12" s="159">
        <f>SUM(BM7:BM11)</f>
        <v>0</v>
      </c>
      <c r="BN12" s="159">
        <f>SUM(BN7:BN11)</f>
        <v>0</v>
      </c>
      <c r="BO12" s="161">
        <f>SUM(BO7:BO11)</f>
        <v>0</v>
      </c>
      <c r="BP12" s="162">
        <f>SUM(BP7:BP11)</f>
        <v>-1245.2789999999998</v>
      </c>
    </row>
    <row r="13" spans="1:68" ht="15" x14ac:dyDescent="0.25">
      <c r="B13" s="212" t="s">
        <v>122</v>
      </c>
      <c r="C13" s="213" t="s">
        <v>42</v>
      </c>
      <c r="H13" s="208"/>
      <c r="I13" s="208"/>
      <c r="J13" s="208"/>
      <c r="K13" s="208"/>
    </row>
    <row r="14" spans="1:68" s="216" customFormat="1" ht="14.25" x14ac:dyDescent="0.2">
      <c r="A14" s="137"/>
      <c r="B14" s="137"/>
      <c r="C14" s="137"/>
      <c r="D14" s="137"/>
      <c r="E14" s="137"/>
      <c r="F14" s="137"/>
      <c r="G14" s="137"/>
      <c r="H14" s="208"/>
      <c r="I14" s="208"/>
      <c r="J14" s="208"/>
      <c r="K14" s="208"/>
      <c r="L14" s="137"/>
      <c r="M14" s="137"/>
      <c r="N14" s="215"/>
      <c r="O14" s="137"/>
      <c r="P14" s="137"/>
      <c r="Q14" s="137"/>
      <c r="R14" s="137"/>
      <c r="S14" s="144"/>
      <c r="T14" s="137"/>
      <c r="U14" s="137"/>
      <c r="V14" s="137"/>
      <c r="W14" s="137"/>
      <c r="X14" s="137"/>
      <c r="Y14" s="137"/>
      <c r="Z14" s="163" t="s">
        <v>39</v>
      </c>
      <c r="AA14" s="164"/>
      <c r="AB14" s="164"/>
      <c r="AC14" s="164"/>
      <c r="AD14" s="164"/>
      <c r="AE14" s="164"/>
      <c r="AF14" s="164"/>
      <c r="AG14" s="164"/>
      <c r="AH14" s="164"/>
      <c r="AI14" s="165"/>
      <c r="AJ14" s="137"/>
      <c r="AK14" s="137"/>
      <c r="AL14" s="137"/>
      <c r="AM14" s="137"/>
      <c r="AN14" s="137"/>
      <c r="AO14" s="137"/>
      <c r="AP14" s="137"/>
      <c r="AQ14" s="137"/>
      <c r="AR14" s="144"/>
      <c r="AS14" s="166"/>
      <c r="AT14" s="166"/>
      <c r="AU14" s="166"/>
      <c r="AV14" s="166"/>
      <c r="AW14" s="166"/>
      <c r="AX14" s="166"/>
      <c r="AY14" s="167"/>
      <c r="AZ14" s="167"/>
      <c r="BA14" s="167"/>
      <c r="BB14" s="167"/>
      <c r="BC14" s="167"/>
      <c r="BD14" s="167"/>
      <c r="BE14" s="167"/>
      <c r="BF14" s="167"/>
      <c r="BG14" s="167"/>
      <c r="BH14" s="167"/>
      <c r="BI14" s="166"/>
      <c r="BJ14" s="166"/>
      <c r="BK14" s="166"/>
      <c r="BL14" s="166"/>
      <c r="BM14" s="137"/>
      <c r="BN14" s="137"/>
      <c r="BO14" s="166"/>
      <c r="BP14" s="166"/>
    </row>
    <row r="15" spans="1:68" s="216" customFormat="1" ht="15.75" thickBot="1" x14ac:dyDescent="0.3">
      <c r="A15" s="137"/>
      <c r="B15" s="217"/>
      <c r="C15" s="137"/>
      <c r="D15" s="137"/>
      <c r="E15" s="137"/>
      <c r="F15" s="137"/>
      <c r="G15" s="137"/>
      <c r="H15" s="208"/>
      <c r="I15" s="208"/>
      <c r="J15" s="208"/>
      <c r="K15" s="208"/>
      <c r="L15" s="137"/>
      <c r="M15" s="137"/>
      <c r="N15" s="219" t="s">
        <v>30</v>
      </c>
      <c r="O15" s="219" t="s">
        <v>31</v>
      </c>
      <c r="P15" s="219" t="s">
        <v>18</v>
      </c>
      <c r="Q15" s="220" t="s">
        <v>37</v>
      </c>
      <c r="R15" s="220"/>
      <c r="S15" s="144"/>
      <c r="T15" s="168">
        <v>11</v>
      </c>
      <c r="U15" s="168">
        <v>0</v>
      </c>
      <c r="V15" s="168">
        <v>527</v>
      </c>
      <c r="W15" s="168">
        <v>0</v>
      </c>
      <c r="X15" s="168">
        <v>1813</v>
      </c>
      <c r="Y15" s="168">
        <v>0</v>
      </c>
      <c r="Z15" s="169">
        <v>64888</v>
      </c>
      <c r="AA15" s="170">
        <v>0</v>
      </c>
      <c r="AB15" s="170"/>
      <c r="AC15" s="170"/>
      <c r="AD15" s="170"/>
      <c r="AE15" s="170"/>
      <c r="AF15" s="170"/>
      <c r="AG15" s="170"/>
      <c r="AH15" s="170"/>
      <c r="AI15" s="171"/>
      <c r="AJ15" s="168">
        <v>4612</v>
      </c>
      <c r="AK15" s="168">
        <v>0</v>
      </c>
      <c r="AL15" s="168"/>
      <c r="AM15" s="168">
        <v>0</v>
      </c>
      <c r="AN15" s="168"/>
      <c r="AO15" s="168">
        <v>0</v>
      </c>
      <c r="AP15" s="263"/>
      <c r="AQ15" s="263"/>
      <c r="AR15" s="144"/>
      <c r="AS15" s="167"/>
      <c r="AT15" s="167"/>
      <c r="AU15" s="167"/>
      <c r="AV15" s="167"/>
      <c r="AW15" s="167"/>
      <c r="AX15" s="167"/>
      <c r="AY15" s="167"/>
      <c r="AZ15" s="167"/>
      <c r="BA15" s="167"/>
      <c r="BB15" s="167"/>
      <c r="BC15" s="167"/>
      <c r="BD15" s="167"/>
      <c r="BE15" s="167"/>
      <c r="BF15" s="167"/>
      <c r="BG15" s="167"/>
      <c r="BH15" s="167"/>
      <c r="BI15" s="167"/>
      <c r="BJ15" s="167"/>
      <c r="BK15" s="167"/>
      <c r="BL15" s="167"/>
      <c r="BM15" s="167"/>
      <c r="BN15" s="167"/>
      <c r="BO15" s="167"/>
      <c r="BP15" s="167"/>
    </row>
    <row r="16" spans="1:68" s="216" customFormat="1" ht="15" x14ac:dyDescent="0.25">
      <c r="A16" s="137"/>
      <c r="B16" s="217"/>
      <c r="C16" s="137"/>
      <c r="D16" s="137"/>
      <c r="E16" s="137"/>
      <c r="F16" s="137"/>
      <c r="G16" s="137"/>
      <c r="H16" s="208"/>
      <c r="I16" s="208"/>
      <c r="J16" s="208"/>
      <c r="K16" s="208"/>
      <c r="L16" s="137"/>
      <c r="M16" s="221" t="s">
        <v>34</v>
      </c>
      <c r="N16" s="222">
        <f>SUM(X24,Z24,AB24,AD24,AF24,AH24)</f>
        <v>15215.986633499997</v>
      </c>
      <c r="O16" s="222">
        <f>SUM(Y24,AA24,AC24,AE24,AG24,AI24)</f>
        <v>302.74082410000779</v>
      </c>
      <c r="P16" s="223">
        <f>SUM(N16:O16)</f>
        <v>15518.727457600005</v>
      </c>
      <c r="Q16" s="220" t="s">
        <v>91</v>
      </c>
      <c r="R16" s="220"/>
      <c r="S16" s="144"/>
      <c r="T16" s="168">
        <v>0</v>
      </c>
      <c r="U16" s="168">
        <v>43.5</v>
      </c>
      <c r="V16" s="168">
        <v>-458.05399999999997</v>
      </c>
      <c r="W16" s="168">
        <v>65.165000000000006</v>
      </c>
      <c r="X16" s="168">
        <v>-113.9915665</v>
      </c>
      <c r="Y16" s="168">
        <v>232.072</v>
      </c>
      <c r="Z16" s="169">
        <v>-6.9120000000000061</v>
      </c>
      <c r="AA16" s="170">
        <v>1657.96</v>
      </c>
      <c r="AB16" s="170"/>
      <c r="AC16" s="170"/>
      <c r="AD16" s="170"/>
      <c r="AE16" s="170"/>
      <c r="AF16" s="170"/>
      <c r="AG16" s="170"/>
      <c r="AH16" s="170"/>
      <c r="AI16" s="171"/>
      <c r="AJ16" s="168">
        <v>0</v>
      </c>
      <c r="AK16" s="168">
        <v>0</v>
      </c>
      <c r="AL16" s="168">
        <v>0</v>
      </c>
      <c r="AM16" s="168">
        <v>0</v>
      </c>
      <c r="AN16" s="168">
        <v>0</v>
      </c>
      <c r="AO16" s="168">
        <v>0</v>
      </c>
      <c r="AP16" s="263"/>
      <c r="AQ16" s="263"/>
      <c r="AR16" s="144"/>
      <c r="AS16" s="167"/>
      <c r="AT16" s="167"/>
      <c r="AU16" s="167"/>
      <c r="AV16" s="167"/>
      <c r="AW16" s="167"/>
      <c r="AX16" s="167"/>
      <c r="AY16" s="167"/>
      <c r="AZ16" s="167"/>
      <c r="BA16" s="167"/>
      <c r="BB16" s="167"/>
      <c r="BC16" s="167"/>
      <c r="BD16" s="167"/>
      <c r="BE16" s="167"/>
      <c r="BF16" s="167"/>
      <c r="BG16" s="167"/>
      <c r="BH16" s="167"/>
      <c r="BI16" s="167"/>
      <c r="BJ16" s="167"/>
      <c r="BK16" s="167"/>
      <c r="BL16" s="167"/>
      <c r="BM16" s="167"/>
      <c r="BN16" s="167"/>
      <c r="BO16" s="167"/>
      <c r="BP16" s="167"/>
    </row>
    <row r="17" spans="1:68" s="216" customFormat="1" ht="15.75" x14ac:dyDescent="0.25">
      <c r="A17" s="137"/>
      <c r="C17" s="137"/>
      <c r="D17" s="137"/>
      <c r="E17" s="137"/>
      <c r="F17" s="137"/>
      <c r="G17" s="137"/>
      <c r="H17" s="208"/>
      <c r="I17" s="208"/>
      <c r="J17" s="208"/>
      <c r="K17" s="208"/>
      <c r="L17" s="218"/>
      <c r="M17" s="221" t="s">
        <v>35</v>
      </c>
      <c r="N17" s="222">
        <f>SUM(T24,V24,AJ24)</f>
        <v>4385.3088200000002</v>
      </c>
      <c r="O17" s="222">
        <f>SUM(U24,W24,AK24)</f>
        <v>461.26600000000002</v>
      </c>
      <c r="P17" s="223">
        <f>SUM(N17:O17)</f>
        <v>4846.5748199999998</v>
      </c>
      <c r="Q17" s="220" t="s">
        <v>92</v>
      </c>
      <c r="R17" s="220"/>
      <c r="S17" s="144"/>
      <c r="T17" s="168">
        <v>0</v>
      </c>
      <c r="U17" s="168">
        <v>0</v>
      </c>
      <c r="V17" s="168">
        <v>-42</v>
      </c>
      <c r="W17" s="168">
        <v>-108.179</v>
      </c>
      <c r="X17" s="168">
        <v>-1126.76406</v>
      </c>
      <c r="Y17" s="168">
        <v>117.11467999999999</v>
      </c>
      <c r="Z17" s="169">
        <v>-2548.55114</v>
      </c>
      <c r="AA17" s="170">
        <v>-1635.3577658999932</v>
      </c>
      <c r="AB17" s="170"/>
      <c r="AC17" s="170"/>
      <c r="AD17" s="170"/>
      <c r="AE17" s="170"/>
      <c r="AF17" s="170"/>
      <c r="AG17" s="170"/>
      <c r="AH17" s="170"/>
      <c r="AI17" s="171"/>
      <c r="AJ17" s="168">
        <v>-265.53163000000001</v>
      </c>
      <c r="AK17" s="168">
        <v>0</v>
      </c>
      <c r="AL17" s="168">
        <v>0</v>
      </c>
      <c r="AM17" s="168">
        <v>0</v>
      </c>
      <c r="AN17" s="168">
        <v>0</v>
      </c>
      <c r="AO17" s="168">
        <v>0</v>
      </c>
      <c r="AP17" s="263"/>
      <c r="AQ17" s="263"/>
      <c r="AR17" s="144"/>
      <c r="AS17" s="167"/>
      <c r="AT17" s="167"/>
      <c r="AU17" s="167"/>
      <c r="AV17" s="167"/>
      <c r="AW17" s="167"/>
      <c r="AX17" s="167"/>
      <c r="AY17" s="167"/>
      <c r="AZ17" s="167"/>
      <c r="BA17" s="167"/>
      <c r="BB17" s="167"/>
      <c r="BC17" s="167"/>
      <c r="BD17" s="167"/>
      <c r="BE17" s="167"/>
      <c r="BF17" s="167"/>
      <c r="BG17" s="167"/>
      <c r="BH17" s="167"/>
      <c r="BI17" s="167"/>
      <c r="BJ17" s="167"/>
      <c r="BK17" s="167"/>
      <c r="BL17" s="167"/>
      <c r="BM17" s="167"/>
      <c r="BN17" s="167"/>
      <c r="BO17" s="167"/>
      <c r="BP17" s="167"/>
    </row>
    <row r="18" spans="1:68" s="216" customFormat="1" ht="16.5" thickBot="1" x14ac:dyDescent="0.3">
      <c r="A18" s="137"/>
      <c r="C18" s="137"/>
      <c r="D18" s="137"/>
      <c r="E18" s="137"/>
      <c r="F18" s="137"/>
      <c r="G18" s="137"/>
      <c r="H18" s="208"/>
      <c r="I18" s="208"/>
      <c r="J18" s="208"/>
      <c r="K18" s="208"/>
      <c r="L18" s="218"/>
      <c r="M18" s="221" t="s">
        <v>36</v>
      </c>
      <c r="N18" s="224">
        <f>SUM(N16:N17)</f>
        <v>19601.295453499995</v>
      </c>
      <c r="O18" s="224">
        <f>SUM(O16:O17)</f>
        <v>764.00682410000786</v>
      </c>
      <c r="P18" s="224">
        <f>SUM(P16:P17)</f>
        <v>20365.302277600007</v>
      </c>
      <c r="Q18" s="220" t="s">
        <v>101</v>
      </c>
      <c r="R18" s="220"/>
      <c r="S18" s="144"/>
      <c r="T18" s="168">
        <v>0</v>
      </c>
      <c r="U18" s="168">
        <v>0</v>
      </c>
      <c r="V18" s="168">
        <v>-36</v>
      </c>
      <c r="W18" s="168">
        <v>0</v>
      </c>
      <c r="X18" s="168">
        <v>-921</v>
      </c>
      <c r="Y18" s="168">
        <v>6.6719999999999997</v>
      </c>
      <c r="Z18" s="169">
        <v>-16177.922780000001</v>
      </c>
      <c r="AA18" s="170">
        <v>3040.5450799999999</v>
      </c>
      <c r="AB18" s="170"/>
      <c r="AC18" s="170"/>
      <c r="AD18" s="170"/>
      <c r="AE18" s="170"/>
      <c r="AF18" s="170"/>
      <c r="AG18" s="170"/>
      <c r="AH18" s="170"/>
      <c r="AI18" s="171"/>
      <c r="AJ18" s="168">
        <v>-540.63914</v>
      </c>
      <c r="AK18" s="168">
        <v>0</v>
      </c>
      <c r="AL18" s="168">
        <v>0</v>
      </c>
      <c r="AM18" s="168">
        <v>-3644.0715599999999</v>
      </c>
      <c r="AN18" s="168">
        <v>-140</v>
      </c>
      <c r="AO18" s="168">
        <v>-484</v>
      </c>
      <c r="AP18" s="263"/>
      <c r="AQ18" s="263"/>
      <c r="AR18" s="144"/>
      <c r="AS18" s="167"/>
      <c r="AT18" s="167"/>
      <c r="AU18" s="167"/>
      <c r="AV18" s="167"/>
      <c r="AW18" s="167"/>
      <c r="AX18" s="167"/>
      <c r="AY18" s="167"/>
      <c r="AZ18" s="167"/>
      <c r="BA18" s="167"/>
      <c r="BB18" s="167"/>
      <c r="BC18" s="167"/>
      <c r="BD18" s="167"/>
      <c r="BE18" s="167"/>
      <c r="BF18" s="167"/>
      <c r="BG18" s="167"/>
      <c r="BH18" s="167"/>
      <c r="BI18" s="167"/>
      <c r="BJ18" s="167"/>
      <c r="BK18" s="167"/>
      <c r="BL18" s="167"/>
      <c r="BM18" s="167"/>
      <c r="BN18" s="167"/>
      <c r="BO18" s="167"/>
      <c r="BP18" s="167"/>
    </row>
    <row r="19" spans="1:68" s="216" customFormat="1" ht="15.2" customHeight="1" thickTop="1" x14ac:dyDescent="0.25">
      <c r="A19" s="137"/>
      <c r="C19" s="137"/>
      <c r="D19" s="137"/>
      <c r="E19" s="137"/>
      <c r="F19" s="137"/>
      <c r="G19" s="137"/>
      <c r="H19" s="208"/>
      <c r="I19" s="208"/>
      <c r="J19" s="208"/>
      <c r="K19" s="208"/>
      <c r="L19" s="225"/>
      <c r="M19" s="137"/>
      <c r="N19" s="137"/>
      <c r="O19" s="137"/>
      <c r="P19" s="137"/>
      <c r="Q19" s="220" t="s">
        <v>114</v>
      </c>
      <c r="R19" s="220"/>
      <c r="S19" s="144"/>
      <c r="T19" s="168">
        <v>0</v>
      </c>
      <c r="U19" s="168">
        <v>0</v>
      </c>
      <c r="V19" s="168">
        <v>0</v>
      </c>
      <c r="W19" s="168">
        <v>0</v>
      </c>
      <c r="X19" s="168">
        <v>0</v>
      </c>
      <c r="Y19" s="168">
        <v>0</v>
      </c>
      <c r="Z19" s="234">
        <v>-16344.275180000001</v>
      </c>
      <c r="AA19" s="235">
        <v>-755.52334999999982</v>
      </c>
      <c r="AB19" s="235"/>
      <c r="AC19" s="235"/>
      <c r="AD19" s="235"/>
      <c r="AE19" s="235"/>
      <c r="AF19" s="235"/>
      <c r="AG19" s="235"/>
      <c r="AH19" s="235"/>
      <c r="AI19" s="236"/>
      <c r="AJ19" s="168">
        <v>-1199.60816</v>
      </c>
      <c r="AK19" s="168">
        <v>0</v>
      </c>
      <c r="AL19" s="168">
        <v>0</v>
      </c>
      <c r="AM19" s="168">
        <v>0</v>
      </c>
      <c r="AN19" s="168">
        <v>0</v>
      </c>
      <c r="AO19" s="168">
        <v>0</v>
      </c>
      <c r="AP19" s="263"/>
      <c r="AQ19" s="263"/>
      <c r="AR19" s="144"/>
      <c r="AS19" s="167"/>
      <c r="AT19" s="167"/>
      <c r="AU19" s="167"/>
      <c r="AV19" s="167"/>
      <c r="AW19" s="167"/>
      <c r="AX19" s="167"/>
      <c r="AY19" s="167"/>
      <c r="AZ19" s="167"/>
      <c r="BA19" s="167"/>
      <c r="BB19" s="167"/>
      <c r="BC19" s="167"/>
      <c r="BD19" s="167"/>
      <c r="BE19" s="167"/>
      <c r="BF19" s="167"/>
      <c r="BG19" s="167"/>
      <c r="BH19" s="167"/>
      <c r="BI19" s="167"/>
      <c r="BJ19" s="167"/>
      <c r="BK19" s="167"/>
      <c r="BL19" s="167"/>
      <c r="BM19" s="167"/>
      <c r="BN19" s="167"/>
      <c r="BO19" s="167"/>
      <c r="BP19" s="167"/>
    </row>
    <row r="20" spans="1:68" s="216" customFormat="1" ht="15.2" customHeight="1" x14ac:dyDescent="0.25">
      <c r="A20" s="137"/>
      <c r="C20" s="137"/>
      <c r="D20" s="137"/>
      <c r="E20" s="137"/>
      <c r="F20" s="137"/>
      <c r="G20" s="137"/>
      <c r="H20" s="208"/>
      <c r="I20" s="208"/>
      <c r="J20" s="208"/>
      <c r="K20" s="208"/>
      <c r="L20" s="225"/>
      <c r="M20" s="137"/>
      <c r="N20" s="137"/>
      <c r="O20" s="137"/>
      <c r="P20" s="137"/>
      <c r="Q20" s="220" t="s">
        <v>115</v>
      </c>
      <c r="R20" s="220"/>
      <c r="S20" s="144"/>
      <c r="T20" s="168">
        <v>0</v>
      </c>
      <c r="U20" s="168">
        <v>0</v>
      </c>
      <c r="V20" s="168">
        <v>0</v>
      </c>
      <c r="W20" s="168">
        <v>0</v>
      </c>
      <c r="X20" s="168">
        <v>0</v>
      </c>
      <c r="Y20" s="168">
        <v>0</v>
      </c>
      <c r="Z20" s="168">
        <v>-2127.1867299999999</v>
      </c>
      <c r="AA20" s="168">
        <v>-859.00793999999996</v>
      </c>
      <c r="AB20" s="168">
        <v>-8978.7022300000008</v>
      </c>
      <c r="AC20" s="168">
        <v>-2122.6472799999992</v>
      </c>
      <c r="AD20" s="168">
        <v>-1247.8792800000001</v>
      </c>
      <c r="AE20" s="168">
        <v>-529.22700999999984</v>
      </c>
      <c r="AF20" s="168">
        <v>-661</v>
      </c>
      <c r="AG20" s="168">
        <v>-170.43080999999995</v>
      </c>
      <c r="AH20" s="168">
        <v>0</v>
      </c>
      <c r="AI20" s="168">
        <v>1036.3875099999998</v>
      </c>
      <c r="AJ20" s="168">
        <v>-2417.03892</v>
      </c>
      <c r="AK20" s="168">
        <v>0.124</v>
      </c>
      <c r="AL20" s="168">
        <v>0</v>
      </c>
      <c r="AM20" s="168">
        <v>0</v>
      </c>
      <c r="AN20" s="168">
        <v>0</v>
      </c>
      <c r="AO20" s="168">
        <v>0</v>
      </c>
      <c r="AP20" s="263"/>
      <c r="AQ20" s="263"/>
      <c r="AR20" s="144"/>
      <c r="AS20" s="167"/>
      <c r="AT20" s="167"/>
      <c r="AU20" s="167"/>
      <c r="AV20" s="167"/>
      <c r="AW20" s="167"/>
      <c r="AX20" s="167"/>
      <c r="AY20" s="167"/>
      <c r="AZ20" s="167"/>
      <c r="BA20" s="167"/>
      <c r="BB20" s="167"/>
      <c r="BC20" s="167"/>
      <c r="BD20" s="167"/>
      <c r="BE20" s="167"/>
      <c r="BF20" s="167"/>
      <c r="BG20" s="167"/>
      <c r="BH20" s="167"/>
      <c r="BI20" s="167"/>
      <c r="BJ20" s="167"/>
      <c r="BK20" s="167"/>
      <c r="BL20" s="167"/>
      <c r="BM20" s="167"/>
      <c r="BN20" s="167"/>
      <c r="BO20" s="167"/>
      <c r="BP20" s="167"/>
    </row>
    <row r="21" spans="1:68" s="216" customFormat="1" ht="15.75" x14ac:dyDescent="0.25">
      <c r="A21" s="137"/>
      <c r="B21" s="137"/>
      <c r="C21" s="137"/>
      <c r="D21" s="137"/>
      <c r="E21" s="137"/>
      <c r="F21" s="137"/>
      <c r="G21" s="137"/>
      <c r="H21" s="208"/>
      <c r="I21" s="208"/>
      <c r="J21" s="208"/>
      <c r="K21" s="208"/>
      <c r="L21" s="218"/>
      <c r="M21" s="218"/>
      <c r="N21" s="137"/>
      <c r="O21" s="226" t="s">
        <v>135</v>
      </c>
      <c r="P21" s="223">
        <v>20364.887403648172</v>
      </c>
      <c r="Q21" s="220" t="s">
        <v>124</v>
      </c>
      <c r="R21" s="220"/>
      <c r="S21" s="144"/>
      <c r="T21" s="168">
        <v>0</v>
      </c>
      <c r="U21" s="168">
        <v>0</v>
      </c>
      <c r="V21" s="168">
        <v>0</v>
      </c>
      <c r="W21" s="168">
        <v>0</v>
      </c>
      <c r="X21" s="168">
        <v>0</v>
      </c>
      <c r="Y21" s="168">
        <v>0</v>
      </c>
      <c r="Z21" s="168">
        <v>15032.001</v>
      </c>
      <c r="AA21" s="168">
        <v>763.096</v>
      </c>
      <c r="AB21" s="168">
        <v>-19711.7084</v>
      </c>
      <c r="AC21" s="168">
        <v>-580.61428999999998</v>
      </c>
      <c r="AD21" s="168">
        <v>3713.1619999999994</v>
      </c>
      <c r="AE21" s="168">
        <v>69.775000000000006</v>
      </c>
      <c r="AF21" s="168">
        <v>0.61599999999999966</v>
      </c>
      <c r="AG21" s="168">
        <v>2.3E-2</v>
      </c>
      <c r="AH21" s="168">
        <v>-264.899</v>
      </c>
      <c r="AI21" s="168">
        <v>9.6690000000000005</v>
      </c>
      <c r="AJ21" s="168">
        <v>4194.1806700000006</v>
      </c>
      <c r="AK21" s="168">
        <v>499.03399999999999</v>
      </c>
      <c r="AL21" s="168">
        <v>0</v>
      </c>
      <c r="AM21" s="168">
        <v>0</v>
      </c>
      <c r="AN21" s="168">
        <v>0</v>
      </c>
      <c r="AO21" s="168">
        <v>0</v>
      </c>
      <c r="AP21" s="263"/>
      <c r="AQ21" s="263"/>
      <c r="AR21" s="144"/>
      <c r="AS21" s="166"/>
      <c r="AT21" s="166"/>
      <c r="AU21" s="166"/>
      <c r="AV21" s="166"/>
      <c r="AW21" s="166"/>
      <c r="AX21" s="166"/>
      <c r="AY21" s="166"/>
      <c r="AZ21" s="166"/>
      <c r="BA21" s="174"/>
      <c r="BB21" s="166"/>
      <c r="BC21" s="166"/>
      <c r="BD21" s="166"/>
      <c r="BE21" s="166"/>
      <c r="BF21" s="166"/>
      <c r="BG21" s="166"/>
      <c r="BH21" s="166"/>
      <c r="BI21" s="166"/>
      <c r="BJ21" s="166"/>
      <c r="BK21" s="166"/>
      <c r="BL21" s="166"/>
      <c r="BM21" s="137"/>
      <c r="BN21" s="137"/>
      <c r="BO21" s="166"/>
      <c r="BP21" s="166"/>
    </row>
    <row r="22" spans="1:68" s="216" customFormat="1" ht="15.75" x14ac:dyDescent="0.25">
      <c r="A22" s="137"/>
      <c r="B22" s="137"/>
      <c r="C22" s="137"/>
      <c r="D22" s="137"/>
      <c r="E22" s="137"/>
      <c r="F22" s="137"/>
      <c r="G22" s="137"/>
      <c r="H22" s="208"/>
      <c r="I22" s="208"/>
      <c r="J22" s="208"/>
      <c r="K22" s="208"/>
      <c r="L22" s="218"/>
      <c r="M22" s="218"/>
      <c r="N22" s="137"/>
      <c r="O22" s="226" t="s">
        <v>38</v>
      </c>
      <c r="P22" s="223">
        <f>P18-P21</f>
        <v>0.41487395183503395</v>
      </c>
      <c r="Q22" s="220" t="s">
        <v>129</v>
      </c>
      <c r="R22" s="220"/>
      <c r="S22" s="144"/>
      <c r="T22" s="222">
        <f>T12</f>
        <v>0</v>
      </c>
      <c r="U22" s="222">
        <f t="shared" ref="U22:AO22" si="0">U12</f>
        <v>0</v>
      </c>
      <c r="V22" s="222">
        <f t="shared" si="0"/>
        <v>0</v>
      </c>
      <c r="W22" s="222">
        <f t="shared" si="0"/>
        <v>0</v>
      </c>
      <c r="X22" s="222">
        <f t="shared" si="0"/>
        <v>0</v>
      </c>
      <c r="Y22" s="222">
        <f t="shared" si="0"/>
        <v>0</v>
      </c>
      <c r="Z22" s="222">
        <f t="shared" si="0"/>
        <v>0</v>
      </c>
      <c r="AA22" s="222">
        <f t="shared" si="0"/>
        <v>3.1509999999999998</v>
      </c>
      <c r="AB22" s="222">
        <f t="shared" si="0"/>
        <v>0</v>
      </c>
      <c r="AC22" s="222">
        <f t="shared" si="0"/>
        <v>13.86</v>
      </c>
      <c r="AD22" s="222">
        <f t="shared" si="0"/>
        <v>0</v>
      </c>
      <c r="AE22" s="222">
        <f t="shared" si="0"/>
        <v>4.1070000000000002</v>
      </c>
      <c r="AF22" s="222">
        <f t="shared" si="0"/>
        <v>0</v>
      </c>
      <c r="AG22" s="222">
        <f t="shared" si="0"/>
        <v>0.45600000000000002</v>
      </c>
      <c r="AH22" s="222">
        <f t="shared" si="0"/>
        <v>0</v>
      </c>
      <c r="AI22" s="222">
        <f t="shared" si="0"/>
        <v>0.66100000000000003</v>
      </c>
      <c r="AJ22" s="222">
        <f t="shared" si="0"/>
        <v>0</v>
      </c>
      <c r="AK22" s="222">
        <f t="shared" si="0"/>
        <v>-38.378</v>
      </c>
      <c r="AL22" s="222">
        <f t="shared" si="0"/>
        <v>0</v>
      </c>
      <c r="AM22" s="222">
        <f t="shared" si="0"/>
        <v>0</v>
      </c>
      <c r="AN22" s="222">
        <f t="shared" si="0"/>
        <v>0</v>
      </c>
      <c r="AO22" s="222">
        <f t="shared" si="0"/>
        <v>0</v>
      </c>
      <c r="AP22" s="264"/>
      <c r="AQ22" s="264"/>
      <c r="AR22" s="144"/>
      <c r="AS22" s="176"/>
      <c r="AT22" s="176"/>
      <c r="AU22" s="176"/>
      <c r="AV22" s="176"/>
      <c r="AW22" s="176"/>
      <c r="AX22" s="176"/>
      <c r="AY22" s="176"/>
      <c r="AZ22" s="176"/>
      <c r="BA22" s="174"/>
      <c r="BB22" s="166"/>
      <c r="BC22" s="166"/>
      <c r="BD22" s="166"/>
      <c r="BE22" s="166"/>
      <c r="BF22" s="166"/>
      <c r="BG22" s="166"/>
      <c r="BH22" s="166"/>
      <c r="BI22" s="166"/>
      <c r="BJ22" s="166"/>
      <c r="BK22" s="166"/>
      <c r="BL22" s="166"/>
      <c r="BM22" s="137"/>
      <c r="BN22" s="137"/>
      <c r="BO22" s="166"/>
      <c r="BP22" s="166"/>
    </row>
    <row r="23" spans="1:68" s="216" customFormat="1" ht="15.75" x14ac:dyDescent="0.25">
      <c r="A23" s="137"/>
      <c r="B23" s="137"/>
      <c r="C23" s="137"/>
      <c r="D23" s="137"/>
      <c r="E23" s="137"/>
      <c r="F23" s="137"/>
      <c r="G23" s="137"/>
      <c r="H23" s="208"/>
      <c r="I23" s="208"/>
      <c r="J23" s="208"/>
      <c r="K23" s="208"/>
      <c r="L23" s="218"/>
      <c r="M23" s="218"/>
      <c r="N23" s="137"/>
      <c r="O23" s="226"/>
      <c r="P23" s="223"/>
      <c r="Q23" s="220"/>
      <c r="R23" s="220"/>
      <c r="S23" s="144"/>
      <c r="T23" s="168"/>
      <c r="U23" s="168"/>
      <c r="V23" s="168"/>
      <c r="W23" s="168"/>
      <c r="X23" s="168"/>
      <c r="Y23" s="168"/>
      <c r="Z23" s="168"/>
      <c r="AA23" s="168"/>
      <c r="AB23" s="168"/>
      <c r="AC23" s="168"/>
      <c r="AD23" s="168"/>
      <c r="AE23" s="168"/>
      <c r="AF23" s="168"/>
      <c r="AG23" s="168"/>
      <c r="AH23" s="168"/>
      <c r="AI23" s="168"/>
      <c r="AJ23" s="168"/>
      <c r="AK23" s="168"/>
      <c r="AL23" s="168"/>
      <c r="AM23" s="168"/>
      <c r="AN23" s="168"/>
      <c r="AO23" s="168"/>
      <c r="AP23" s="263"/>
      <c r="AQ23" s="263"/>
      <c r="AR23" s="144"/>
      <c r="AS23" s="176"/>
      <c r="AT23" s="176"/>
      <c r="AU23" s="176"/>
      <c r="AV23" s="176"/>
      <c r="AW23" s="176"/>
      <c r="AX23" s="176"/>
      <c r="AY23" s="176"/>
      <c r="AZ23" s="176"/>
      <c r="BA23" s="174"/>
      <c r="BB23" s="166"/>
      <c r="BC23" s="166"/>
      <c r="BD23" s="166"/>
      <c r="BE23" s="166"/>
      <c r="BF23" s="166"/>
      <c r="BG23" s="166"/>
      <c r="BH23" s="166"/>
      <c r="BI23" s="166"/>
      <c r="BJ23" s="166"/>
      <c r="BK23" s="166"/>
      <c r="BL23" s="166"/>
      <c r="BM23" s="137"/>
      <c r="BN23" s="137"/>
      <c r="BO23" s="166"/>
      <c r="BP23" s="166"/>
    </row>
    <row r="24" spans="1:68" s="216" customFormat="1" ht="16.5" thickBot="1" x14ac:dyDescent="0.3">
      <c r="A24" s="137"/>
      <c r="B24" s="137"/>
      <c r="C24" s="137"/>
      <c r="D24" s="137"/>
      <c r="E24" s="137"/>
      <c r="F24" s="137"/>
      <c r="G24" s="137"/>
      <c r="H24" s="208"/>
      <c r="I24" s="208"/>
      <c r="J24" s="208"/>
      <c r="K24" s="208"/>
      <c r="L24" s="218"/>
      <c r="M24" s="218"/>
      <c r="N24" s="137"/>
      <c r="O24" s="226"/>
      <c r="P24" s="223"/>
      <c r="Q24" s="220" t="s">
        <v>41</v>
      </c>
      <c r="R24" s="220"/>
      <c r="S24" s="144"/>
      <c r="T24" s="172">
        <f>SUM(T15:T22)</f>
        <v>11</v>
      </c>
      <c r="U24" s="172">
        <f t="shared" ref="U24:AO24" si="1">SUM(U15:U22)</f>
        <v>43.5</v>
      </c>
      <c r="V24" s="172">
        <f t="shared" si="1"/>
        <v>-9.0539999999999736</v>
      </c>
      <c r="W24" s="172">
        <f t="shared" si="1"/>
        <v>-43.013999999999996</v>
      </c>
      <c r="X24" s="172">
        <f t="shared" si="1"/>
        <v>-348.75562650000006</v>
      </c>
      <c r="Y24" s="172">
        <f t="shared" si="1"/>
        <v>355.85868000000005</v>
      </c>
      <c r="Z24" s="232">
        <f t="shared" si="1"/>
        <v>42715.153169999998</v>
      </c>
      <c r="AA24" s="232">
        <f t="shared" si="1"/>
        <v>2214.8630241000069</v>
      </c>
      <c r="AB24" s="232">
        <f t="shared" si="1"/>
        <v>-28690.410629999998</v>
      </c>
      <c r="AC24" s="232">
        <f t="shared" si="1"/>
        <v>-2689.4015699999991</v>
      </c>
      <c r="AD24" s="232">
        <f t="shared" si="1"/>
        <v>2465.2827199999992</v>
      </c>
      <c r="AE24" s="232">
        <f t="shared" si="1"/>
        <v>-455.34500999999983</v>
      </c>
      <c r="AF24" s="232">
        <f t="shared" si="1"/>
        <v>-660.38400000000001</v>
      </c>
      <c r="AG24" s="232">
        <f t="shared" si="1"/>
        <v>-169.95180999999997</v>
      </c>
      <c r="AH24" s="232">
        <f t="shared" si="1"/>
        <v>-264.899</v>
      </c>
      <c r="AI24" s="232">
        <f t="shared" si="1"/>
        <v>1046.7175099999999</v>
      </c>
      <c r="AJ24" s="172">
        <f t="shared" si="1"/>
        <v>4383.3628200000003</v>
      </c>
      <c r="AK24" s="172">
        <f t="shared" si="1"/>
        <v>460.78000000000003</v>
      </c>
      <c r="AL24" s="172">
        <f t="shared" si="1"/>
        <v>0</v>
      </c>
      <c r="AM24" s="172">
        <f t="shared" si="1"/>
        <v>-3644.0715599999999</v>
      </c>
      <c r="AN24" s="172">
        <f t="shared" si="1"/>
        <v>-140</v>
      </c>
      <c r="AO24" s="172">
        <f t="shared" si="1"/>
        <v>-484</v>
      </c>
      <c r="AP24" s="265"/>
      <c r="AQ24" s="265"/>
      <c r="AR24" s="144"/>
      <c r="AS24" s="176"/>
      <c r="AT24" s="176"/>
      <c r="AU24" s="176"/>
      <c r="AV24" s="176"/>
      <c r="AW24" s="176"/>
      <c r="AX24" s="176"/>
      <c r="AY24" s="176"/>
      <c r="AZ24" s="176"/>
      <c r="BA24" s="174"/>
      <c r="BB24" s="166"/>
      <c r="BC24" s="166"/>
      <c r="BD24" s="166"/>
      <c r="BE24" s="166"/>
      <c r="BF24" s="166"/>
      <c r="BG24" s="166"/>
      <c r="BH24" s="166"/>
      <c r="BI24" s="166"/>
      <c r="BJ24" s="166"/>
      <c r="BK24" s="166"/>
      <c r="BL24" s="166"/>
      <c r="BM24" s="137"/>
      <c r="BN24" s="137"/>
      <c r="BO24" s="166"/>
      <c r="BP24" s="166"/>
    </row>
    <row r="25" spans="1:68" s="216" customFormat="1" ht="16.5" thickTop="1" x14ac:dyDescent="0.25">
      <c r="A25" s="137"/>
      <c r="B25" s="137"/>
      <c r="C25" s="137"/>
      <c r="D25" s="137"/>
      <c r="E25" s="137"/>
      <c r="F25" s="137"/>
      <c r="G25" s="137"/>
      <c r="H25" s="208"/>
      <c r="I25" s="208"/>
      <c r="J25" s="208"/>
      <c r="K25" s="208"/>
      <c r="L25" s="225"/>
      <c r="M25" s="137"/>
      <c r="N25" s="215"/>
      <c r="O25" s="226"/>
      <c r="P25" s="223"/>
      <c r="Q25" s="137"/>
      <c r="R25" s="137"/>
      <c r="S25" s="144"/>
      <c r="T25" s="137"/>
      <c r="U25" s="137"/>
      <c r="V25" s="137"/>
      <c r="W25" s="137"/>
      <c r="X25" s="137"/>
      <c r="Y25" s="137"/>
      <c r="Z25"/>
      <c r="AA25"/>
      <c r="AB25"/>
      <c r="AC25"/>
      <c r="AD25"/>
      <c r="AE25"/>
      <c r="AF25"/>
      <c r="AG25"/>
      <c r="AH25"/>
      <c r="AI25"/>
      <c r="AJ25"/>
      <c r="AK25" s="137"/>
      <c r="AL25" s="137"/>
      <c r="AM25" s="137"/>
      <c r="AN25" s="137"/>
      <c r="AO25" s="137"/>
      <c r="AP25" s="137"/>
      <c r="AQ25" s="137"/>
      <c r="AR25" s="144"/>
      <c r="AS25" s="176"/>
      <c r="AT25" s="176"/>
      <c r="AU25" s="176"/>
      <c r="AV25" s="176"/>
      <c r="AW25" s="176"/>
      <c r="AX25" s="176"/>
      <c r="AY25" s="176"/>
      <c r="AZ25" s="176"/>
      <c r="BA25" s="174"/>
      <c r="BB25" s="166"/>
      <c r="BC25" s="166"/>
      <c r="BD25" s="166"/>
      <c r="BE25" s="166"/>
      <c r="BF25" s="166"/>
      <c r="BG25" s="166"/>
      <c r="BH25" s="166"/>
      <c r="BI25" s="166"/>
      <c r="BJ25" s="166"/>
      <c r="BK25" s="166"/>
      <c r="BL25" s="166"/>
      <c r="BM25" s="137"/>
      <c r="BN25" s="137"/>
      <c r="BO25" s="166"/>
      <c r="BP25" s="166"/>
    </row>
    <row r="26" spans="1:68" s="239" customFormat="1" ht="15" x14ac:dyDescent="0.25">
      <c r="A26" s="237"/>
      <c r="B26" s="238"/>
      <c r="C26" s="238"/>
      <c r="D26" s="237"/>
      <c r="E26" s="237"/>
      <c r="F26" s="237"/>
      <c r="G26" s="237"/>
      <c r="H26" s="237"/>
      <c r="I26" s="237"/>
      <c r="J26" s="237"/>
      <c r="K26" s="237"/>
      <c r="L26" s="237"/>
      <c r="M26" s="237"/>
      <c r="N26" s="215"/>
      <c r="O26" s="227"/>
      <c r="P26" s="228"/>
      <c r="Q26" s="226"/>
      <c r="R26" s="226"/>
      <c r="S26" s="144"/>
      <c r="T26" s="175"/>
      <c r="U26" s="175"/>
      <c r="V26" s="175"/>
      <c r="W26" s="175"/>
      <c r="X26" s="175"/>
      <c r="Y26" s="175"/>
      <c r="Z26" s="175"/>
      <c r="AA26" s="175"/>
      <c r="AB26" s="173"/>
      <c r="AC26" s="137"/>
      <c r="AD26" s="137"/>
      <c r="AE26" s="137"/>
      <c r="AF26" s="137"/>
      <c r="AG26" s="137"/>
      <c r="AH26" s="137"/>
      <c r="AI26" s="137"/>
      <c r="AJ26" s="175"/>
      <c r="AK26" s="175"/>
      <c r="AL26" s="137"/>
      <c r="AM26" s="137"/>
      <c r="AN26" s="137"/>
      <c r="AO26" s="137"/>
      <c r="AP26" s="137"/>
      <c r="AQ26" s="137"/>
      <c r="AR26" s="144"/>
      <c r="AS26" s="176"/>
      <c r="AT26" s="176"/>
      <c r="AU26" s="176"/>
      <c r="AV26" s="176"/>
      <c r="AW26" s="176"/>
      <c r="AX26" s="176"/>
      <c r="AY26" s="176"/>
      <c r="AZ26" s="176"/>
      <c r="BA26" s="174"/>
      <c r="BB26" s="166"/>
      <c r="BC26" s="166"/>
      <c r="BD26" s="166"/>
      <c r="BE26" s="166"/>
      <c r="BF26" s="166"/>
      <c r="BG26" s="166"/>
      <c r="BH26" s="166"/>
      <c r="BI26" s="166"/>
      <c r="BJ26" s="166"/>
      <c r="BK26" s="166"/>
      <c r="BL26" s="166"/>
      <c r="BM26" s="137"/>
      <c r="BN26" s="137"/>
      <c r="BO26" s="166"/>
      <c r="BP26" s="166"/>
    </row>
    <row r="27" spans="1:68" s="239" customFormat="1" ht="18" x14ac:dyDescent="0.25">
      <c r="A27" s="237"/>
      <c r="B27" s="238"/>
      <c r="C27" s="238"/>
      <c r="D27" s="237"/>
      <c r="E27" s="237"/>
      <c r="F27" s="237"/>
      <c r="G27" s="237"/>
      <c r="H27" s="237"/>
      <c r="I27" s="237"/>
      <c r="J27" s="237"/>
      <c r="K27" s="237"/>
      <c r="L27" s="237"/>
      <c r="M27" s="237"/>
      <c r="N27" s="215"/>
      <c r="O27" s="229" t="s">
        <v>43</v>
      </c>
      <c r="P27" s="177"/>
      <c r="Q27" s="177"/>
      <c r="R27" s="177"/>
      <c r="S27" s="177"/>
      <c r="T27" s="177"/>
      <c r="U27" s="177"/>
      <c r="V27" s="177"/>
      <c r="W27" s="177"/>
      <c r="X27" s="177"/>
      <c r="Y27" s="177"/>
      <c r="Z27" s="177"/>
      <c r="AA27" s="177"/>
      <c r="AB27" s="177"/>
      <c r="AC27" s="177"/>
      <c r="AD27" s="177"/>
      <c r="AE27" s="177"/>
      <c r="AF27" s="177"/>
      <c r="AG27" s="177"/>
      <c r="AH27" s="177"/>
      <c r="AI27" s="177"/>
      <c r="AJ27" s="177"/>
      <c r="AK27" s="177"/>
      <c r="AL27" s="177"/>
      <c r="AM27" s="177"/>
      <c r="AN27" s="177"/>
      <c r="AO27" s="177"/>
      <c r="AP27" s="177"/>
      <c r="AQ27" s="177"/>
      <c r="AR27" s="178" t="s">
        <v>104</v>
      </c>
      <c r="AS27" s="179"/>
      <c r="AT27" s="179"/>
      <c r="AU27" s="179"/>
      <c r="AV27" s="179"/>
      <c r="AW27" s="179"/>
      <c r="AX27" s="179"/>
      <c r="AY27" s="179"/>
      <c r="AZ27" s="179"/>
      <c r="BA27" s="179"/>
      <c r="BB27" s="179"/>
      <c r="BC27" s="179"/>
      <c r="BD27" s="179"/>
      <c r="BE27" s="179"/>
      <c r="BF27" s="179"/>
      <c r="BG27" s="179"/>
      <c r="BH27" s="179"/>
      <c r="BI27" s="179"/>
      <c r="BJ27" s="179"/>
      <c r="BK27" s="179"/>
      <c r="BL27" s="179"/>
      <c r="BM27" s="179"/>
      <c r="BN27" s="179"/>
      <c r="BO27" s="179"/>
      <c r="BP27" s="180"/>
    </row>
    <row r="28" spans="1:68" ht="14.25" x14ac:dyDescent="0.2">
      <c r="AB28" s="242"/>
      <c r="AC28" s="241"/>
      <c r="AD28" s="242"/>
      <c r="AE28" s="241"/>
      <c r="AF28" s="168"/>
      <c r="AG28" s="240"/>
      <c r="AH28" s="168"/>
      <c r="AI28" s="240"/>
      <c r="AJ28" s="168"/>
      <c r="AK28" s="240"/>
    </row>
    <row r="29" spans="1:68" ht="14.25" x14ac:dyDescent="0.2">
      <c r="AB29" s="242"/>
      <c r="AC29" s="241"/>
      <c r="AD29" s="242"/>
      <c r="AE29" s="241"/>
      <c r="AF29" s="168"/>
      <c r="AG29" s="240"/>
      <c r="AH29" s="168"/>
      <c r="AI29" s="240"/>
      <c r="AJ29" s="168"/>
      <c r="AK29" s="240"/>
    </row>
    <row r="30" spans="1:68" ht="14.25" x14ac:dyDescent="0.2">
      <c r="AB30" s="242"/>
      <c r="AC30" s="241"/>
      <c r="AD30" s="242"/>
      <c r="AE30" s="241"/>
      <c r="AF30" s="168"/>
      <c r="AG30" s="240"/>
      <c r="AH30" s="168"/>
      <c r="AI30" s="240"/>
      <c r="AJ30" s="168"/>
      <c r="AK30" s="240"/>
    </row>
    <row r="31" spans="1:68" ht="14.25" x14ac:dyDescent="0.2">
      <c r="AB31" s="242"/>
      <c r="AC31" s="241"/>
      <c r="AD31" s="242"/>
      <c r="AE31" s="241"/>
      <c r="AF31" s="168"/>
      <c r="AG31" s="240"/>
      <c r="AH31" s="168"/>
      <c r="AI31" s="240"/>
      <c r="AJ31" s="168"/>
      <c r="AK31" s="240"/>
    </row>
    <row r="32" spans="1:68" ht="14.25" x14ac:dyDescent="0.2">
      <c r="AB32" s="242"/>
      <c r="AC32" s="241"/>
      <c r="AD32" s="242"/>
      <c r="AE32" s="241"/>
      <c r="AF32" s="168"/>
      <c r="AG32" s="240"/>
      <c r="AH32" s="168"/>
      <c r="AI32" s="240"/>
      <c r="AJ32" s="168"/>
      <c r="AK32" s="240"/>
    </row>
    <row r="33" spans="28:37" ht="14.25" x14ac:dyDescent="0.2">
      <c r="AB33" s="242"/>
      <c r="AC33" s="241"/>
      <c r="AD33" s="242"/>
      <c r="AE33" s="241"/>
      <c r="AF33" s="168"/>
      <c r="AG33" s="240"/>
      <c r="AH33" s="168"/>
      <c r="AI33" s="240"/>
      <c r="AJ33" s="168"/>
      <c r="AK33" s="240"/>
    </row>
    <row r="34" spans="28:37" ht="14.25" x14ac:dyDescent="0.2">
      <c r="AB34" s="242"/>
      <c r="AC34" s="241"/>
      <c r="AD34" s="242"/>
      <c r="AE34" s="241"/>
      <c r="AF34" s="168"/>
      <c r="AG34" s="240"/>
      <c r="AH34" s="168"/>
      <c r="AI34" s="240"/>
      <c r="AJ34" s="168"/>
      <c r="AK34" s="240"/>
    </row>
    <row r="35" spans="28:37" ht="14.25" x14ac:dyDescent="0.2">
      <c r="AB35" s="242"/>
      <c r="AC35" s="241"/>
      <c r="AD35" s="242"/>
      <c r="AE35" s="241"/>
      <c r="AF35" s="168"/>
      <c r="AG35" s="240"/>
      <c r="AH35" s="168"/>
      <c r="AI35" s="240"/>
      <c r="AJ35" s="168"/>
      <c r="AK35" s="240"/>
    </row>
    <row r="36" spans="28:37" ht="14.25" x14ac:dyDescent="0.2">
      <c r="AB36" s="242"/>
      <c r="AC36" s="241"/>
      <c r="AD36" s="242"/>
      <c r="AE36" s="241"/>
      <c r="AF36" s="168"/>
      <c r="AG36" s="240"/>
      <c r="AH36" s="168"/>
      <c r="AI36" s="240"/>
      <c r="AJ36" s="168"/>
      <c r="AK36" s="240"/>
    </row>
    <row r="37" spans="28:37" ht="14.25" x14ac:dyDescent="0.2">
      <c r="AB37" s="242"/>
      <c r="AC37" s="241"/>
      <c r="AD37" s="242"/>
      <c r="AE37" s="241"/>
      <c r="AF37" s="168"/>
      <c r="AG37" s="240"/>
      <c r="AH37" s="168"/>
      <c r="AI37" s="240"/>
      <c r="AJ37" s="168"/>
      <c r="AK37" s="240"/>
    </row>
    <row r="38" spans="28:37" ht="14.25" x14ac:dyDescent="0.2">
      <c r="AB38" s="242"/>
      <c r="AC38" s="241"/>
      <c r="AD38" s="242"/>
      <c r="AE38" s="241"/>
      <c r="AF38" s="168"/>
      <c r="AG38" s="240"/>
      <c r="AH38" s="168"/>
      <c r="AI38" s="240"/>
      <c r="AJ38" s="168"/>
      <c r="AK38" s="240"/>
    </row>
    <row r="39" spans="28:37" ht="14.25" x14ac:dyDescent="0.2">
      <c r="AB39" s="242"/>
      <c r="AC39" s="241"/>
      <c r="AD39" s="242"/>
      <c r="AE39" s="241"/>
      <c r="AF39" s="168"/>
      <c r="AG39" s="240"/>
      <c r="AH39" s="168"/>
      <c r="AI39" s="240"/>
      <c r="AJ39" s="168"/>
      <c r="AK39" s="240"/>
    </row>
    <row r="40" spans="28:37" ht="14.25" x14ac:dyDescent="0.2">
      <c r="AB40" s="242"/>
      <c r="AC40" s="241"/>
      <c r="AD40" s="242"/>
      <c r="AE40" s="241"/>
      <c r="AF40" s="168"/>
      <c r="AG40" s="240"/>
      <c r="AH40" s="168"/>
      <c r="AI40" s="240"/>
      <c r="AJ40" s="168"/>
      <c r="AK40" s="240"/>
    </row>
    <row r="41" spans="28:37" ht="14.25" x14ac:dyDescent="0.2">
      <c r="AB41" s="242"/>
      <c r="AC41" s="241"/>
      <c r="AD41" s="242"/>
      <c r="AE41" s="241"/>
      <c r="AF41" s="168"/>
      <c r="AG41" s="240"/>
      <c r="AH41" s="168"/>
      <c r="AI41" s="240"/>
      <c r="AJ41" s="168"/>
      <c r="AK41" s="240"/>
    </row>
    <row r="42" spans="28:37" ht="14.25" x14ac:dyDescent="0.2">
      <c r="AB42" s="242"/>
      <c r="AC42" s="241"/>
      <c r="AD42" s="242"/>
      <c r="AE42" s="241"/>
      <c r="AF42" s="168"/>
      <c r="AG42" s="240"/>
      <c r="AH42" s="168"/>
      <c r="AI42" s="240"/>
      <c r="AJ42" s="168"/>
      <c r="AK42" s="240"/>
    </row>
    <row r="43" spans="28:37" ht="14.25" x14ac:dyDescent="0.2">
      <c r="AB43" s="242"/>
      <c r="AC43" s="241"/>
      <c r="AD43" s="242"/>
      <c r="AE43" s="241"/>
      <c r="AF43" s="168"/>
      <c r="AG43" s="240"/>
      <c r="AH43" s="168"/>
      <c r="AI43" s="240"/>
      <c r="AJ43" s="168"/>
      <c r="AK43" s="240"/>
    </row>
    <row r="44" spans="28:37" ht="14.25" x14ac:dyDescent="0.2">
      <c r="AB44" s="242"/>
      <c r="AC44" s="241"/>
      <c r="AD44" s="242"/>
      <c r="AE44" s="241"/>
      <c r="AF44" s="168"/>
      <c r="AG44" s="240"/>
      <c r="AH44" s="168"/>
      <c r="AI44" s="240"/>
      <c r="AJ44" s="168"/>
      <c r="AK44" s="240"/>
    </row>
    <row r="45" spans="28:37" ht="14.25" x14ac:dyDescent="0.2">
      <c r="AB45" s="242"/>
      <c r="AC45" s="241"/>
      <c r="AD45" s="242"/>
      <c r="AE45" s="241"/>
      <c r="AF45" s="168"/>
      <c r="AG45" s="240"/>
      <c r="AH45" s="168"/>
      <c r="AI45" s="240"/>
      <c r="AJ45" s="168"/>
      <c r="AK45" s="240"/>
    </row>
    <row r="46" spans="28:37" ht="14.25" x14ac:dyDescent="0.2">
      <c r="AB46" s="242"/>
      <c r="AC46" s="241"/>
      <c r="AD46" s="242"/>
      <c r="AE46" s="241"/>
      <c r="AF46" s="168"/>
      <c r="AG46" s="240"/>
      <c r="AH46" s="168"/>
      <c r="AI46" s="240"/>
      <c r="AJ46" s="168"/>
      <c r="AK46" s="240"/>
    </row>
    <row r="47" spans="28:37" ht="14.25" x14ac:dyDescent="0.2">
      <c r="AB47" s="242"/>
      <c r="AC47" s="241"/>
      <c r="AD47" s="242"/>
      <c r="AE47" s="241"/>
      <c r="AF47" s="168"/>
      <c r="AG47" s="240"/>
      <c r="AH47" s="168"/>
      <c r="AI47" s="240"/>
      <c r="AJ47" s="168"/>
      <c r="AK47" s="240"/>
    </row>
    <row r="48" spans="28:37" ht="14.25" x14ac:dyDescent="0.2">
      <c r="AB48" s="242"/>
      <c r="AC48" s="241"/>
      <c r="AD48" s="242"/>
      <c r="AE48" s="241"/>
      <c r="AF48" s="168"/>
      <c r="AG48" s="240"/>
      <c r="AH48" s="168"/>
      <c r="AI48" s="240"/>
      <c r="AJ48" s="168"/>
      <c r="AK48" s="240"/>
    </row>
    <row r="49" spans="28:37" ht="14.25" x14ac:dyDescent="0.2">
      <c r="AB49" s="242"/>
      <c r="AC49" s="241"/>
      <c r="AD49" s="242"/>
      <c r="AE49" s="241"/>
      <c r="AF49" s="168"/>
      <c r="AG49" s="240"/>
      <c r="AH49" s="168"/>
      <c r="AI49" s="240"/>
      <c r="AJ49" s="168"/>
      <c r="AK49" s="240"/>
    </row>
    <row r="50" spans="28:37" ht="14.25" x14ac:dyDescent="0.2">
      <c r="AB50" s="242"/>
      <c r="AC50" s="241"/>
      <c r="AD50" s="242"/>
      <c r="AE50" s="241"/>
      <c r="AF50" s="168"/>
      <c r="AG50" s="240"/>
      <c r="AH50" s="168"/>
      <c r="AI50" s="240"/>
      <c r="AJ50" s="168"/>
      <c r="AK50" s="240"/>
    </row>
    <row r="51" spans="28:37" ht="14.25" x14ac:dyDescent="0.2">
      <c r="AB51" s="242"/>
      <c r="AC51" s="241"/>
      <c r="AD51" s="242"/>
      <c r="AE51" s="241"/>
      <c r="AF51" s="168"/>
      <c r="AG51" s="240"/>
      <c r="AH51" s="168"/>
      <c r="AI51" s="240"/>
      <c r="AJ51" s="168"/>
      <c r="AK51" s="240"/>
    </row>
    <row r="52" spans="28:37" ht="14.25" x14ac:dyDescent="0.2">
      <c r="AB52" s="242"/>
      <c r="AC52" s="241"/>
      <c r="AD52" s="242"/>
      <c r="AE52" s="241"/>
      <c r="AF52" s="168"/>
      <c r="AG52" s="240"/>
      <c r="AH52" s="168"/>
      <c r="AI52" s="240"/>
      <c r="AJ52" s="168"/>
      <c r="AK52" s="240"/>
    </row>
    <row r="53" spans="28:37" ht="14.25" x14ac:dyDescent="0.2">
      <c r="AB53" s="242"/>
      <c r="AC53" s="241"/>
      <c r="AD53" s="242"/>
      <c r="AE53" s="241"/>
      <c r="AF53" s="168"/>
      <c r="AG53" s="240"/>
      <c r="AH53" s="168"/>
      <c r="AI53" s="240"/>
      <c r="AJ53" s="168"/>
      <c r="AK53" s="240"/>
    </row>
    <row r="54" spans="28:37" ht="14.25" x14ac:dyDescent="0.2">
      <c r="AB54" s="242"/>
      <c r="AC54" s="241"/>
      <c r="AD54" s="242"/>
      <c r="AE54" s="241"/>
      <c r="AF54" s="168"/>
      <c r="AG54" s="240"/>
      <c r="AH54" s="168"/>
      <c r="AI54" s="240"/>
      <c r="AJ54" s="168"/>
      <c r="AK54" s="240"/>
    </row>
    <row r="55" spans="28:37" ht="14.25" x14ac:dyDescent="0.2">
      <c r="AB55" s="242"/>
      <c r="AC55" s="241"/>
      <c r="AD55" s="242"/>
      <c r="AE55" s="241"/>
      <c r="AF55" s="168"/>
      <c r="AG55" s="240"/>
      <c r="AH55" s="168"/>
      <c r="AI55" s="240"/>
      <c r="AJ55" s="168"/>
      <c r="AK55" s="240"/>
    </row>
    <row r="56" spans="28:37" ht="14.25" x14ac:dyDescent="0.2">
      <c r="AB56" s="242"/>
      <c r="AC56" s="241"/>
      <c r="AD56" s="242"/>
      <c r="AE56" s="241"/>
      <c r="AF56" s="168"/>
      <c r="AG56" s="240"/>
      <c r="AH56" s="168"/>
      <c r="AI56" s="240"/>
    </row>
  </sheetData>
  <sheetProtection selectLockedCells="1"/>
  <sortState ref="A7:AS11">
    <sortCondition ref="B7:B11"/>
  </sortState>
  <mergeCells count="3">
    <mergeCell ref="B1:N1"/>
    <mergeCell ref="B4:N4"/>
    <mergeCell ref="O5:R5"/>
  </mergeCells>
  <phoneticPr fontId="3" type="noConversion"/>
  <dataValidations disablePrompts="1" count="3">
    <dataValidation type="list" allowBlank="1" showErrorMessage="1" sqref="C10">
      <formula1>"1,2,3,4,5,TBD"</formula1>
    </dataValidation>
    <dataValidation type="list" allowBlank="1" showInputMessage="1" showErrorMessage="1" sqref="I10">
      <formula1>"Yes, No, N/A"</formula1>
    </dataValidation>
    <dataValidation type="list" allowBlank="1" showInputMessage="1" showErrorMessage="1" sqref="M7:M10">
      <formula1>"New, Open, Deferred, Duplicate, Approved, Disapproved, Withdrawn"</formula1>
    </dataValidation>
  </dataValidations>
  <printOptions horizontalCentered="1" gridLines="1"/>
  <pageMargins left="0" right="0" top="0.5" bottom="0.38" header="0.5" footer="0.2"/>
  <pageSetup paperSize="3" scale="42" fitToHeight="3" orientation="landscape" r:id="rId1"/>
  <headerFooter alignWithMargins="0">
    <oddFooter>&amp;L&amp;Z&amp;F&amp;R&amp;D</oddFooter>
  </headerFooter>
  <ignoredErrors>
    <ignoredError sqref="D7" numberStoredAsText="1"/>
  </ignoredError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40"/>
  <sheetViews>
    <sheetView workbookViewId="0"/>
  </sheetViews>
  <sheetFormatPr defaultColWidth="9.140625" defaultRowHeight="15.4" customHeight="1" x14ac:dyDescent="0.2"/>
  <cols>
    <col min="1" max="1" width="35.5703125" bestFit="1" customWidth="1"/>
    <col min="2" max="3" width="10.28515625" bestFit="1" customWidth="1"/>
    <col min="4" max="4" width="10.7109375" bestFit="1" customWidth="1"/>
    <col min="5" max="6" width="9" customWidth="1"/>
    <col min="7" max="7" width="11.28515625" bestFit="1" customWidth="1"/>
    <col min="8" max="8" width="8.7109375" customWidth="1"/>
    <col min="9" max="9" width="10.85546875" customWidth="1"/>
    <col min="10" max="11" width="10.85546875" bestFit="1" customWidth="1"/>
    <col min="12" max="12" width="11" bestFit="1" customWidth="1"/>
    <col min="13" max="13" width="12.140625" customWidth="1"/>
    <col min="16" max="16" width="13.85546875" bestFit="1" customWidth="1"/>
  </cols>
  <sheetData>
    <row r="1" spans="1:13" s="5" customFormat="1" ht="15.2" customHeight="1" thickBot="1" x14ac:dyDescent="0.25">
      <c r="A1" s="1" t="s">
        <v>45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3">
        <v>41578</v>
      </c>
    </row>
    <row r="2" spans="1:13" s="5" customFormat="1" ht="15.2" customHeight="1" thickBot="1" x14ac:dyDescent="0.25">
      <c r="A2" s="6"/>
      <c r="B2" s="7" t="s">
        <v>46</v>
      </c>
      <c r="C2" s="8"/>
      <c r="D2" s="8"/>
      <c r="E2" s="8"/>
      <c r="F2" s="8"/>
      <c r="G2" s="8"/>
      <c r="H2" s="8"/>
      <c r="I2" s="6"/>
      <c r="J2" s="9"/>
      <c r="K2" s="6" t="s">
        <v>47</v>
      </c>
      <c r="L2" s="10" t="s">
        <v>48</v>
      </c>
      <c r="M2" s="6"/>
    </row>
    <row r="3" spans="1:13" s="19" customFormat="1" ht="15.2" customHeight="1" thickBot="1" x14ac:dyDescent="0.25">
      <c r="A3" s="11"/>
      <c r="B3" s="12" t="s">
        <v>49</v>
      </c>
      <c r="C3" s="13"/>
      <c r="D3" s="14" t="s">
        <v>50</v>
      </c>
      <c r="E3" s="15"/>
      <c r="F3" s="10"/>
      <c r="G3" s="15"/>
      <c r="H3" s="16"/>
      <c r="I3" s="11" t="s">
        <v>51</v>
      </c>
      <c r="J3" s="17" t="s">
        <v>52</v>
      </c>
      <c r="K3" s="11" t="s">
        <v>52</v>
      </c>
      <c r="L3" s="18" t="s">
        <v>53</v>
      </c>
      <c r="M3" s="11"/>
    </row>
    <row r="4" spans="1:13" s="19" customFormat="1" ht="15.2" customHeight="1" thickBot="1" x14ac:dyDescent="0.25">
      <c r="A4" s="11"/>
      <c r="B4" s="14" t="s">
        <v>54</v>
      </c>
      <c r="C4" s="14" t="s">
        <v>54</v>
      </c>
      <c r="D4" s="11" t="s">
        <v>54</v>
      </c>
      <c r="E4" s="7" t="s">
        <v>55</v>
      </c>
      <c r="F4" s="20"/>
      <c r="G4" s="7" t="s">
        <v>56</v>
      </c>
      <c r="H4" s="8"/>
      <c r="I4" s="11" t="s">
        <v>16</v>
      </c>
      <c r="J4" s="18" t="s">
        <v>57</v>
      </c>
      <c r="K4" s="11" t="s">
        <v>57</v>
      </c>
      <c r="L4" s="21" t="s">
        <v>58</v>
      </c>
      <c r="M4" s="11" t="s">
        <v>59</v>
      </c>
    </row>
    <row r="5" spans="1:13" s="19" customFormat="1" ht="13.5" thickBot="1" x14ac:dyDescent="0.25">
      <c r="A5" s="22" t="s">
        <v>60</v>
      </c>
      <c r="B5" s="22" t="s">
        <v>61</v>
      </c>
      <c r="C5" s="22" t="s">
        <v>62</v>
      </c>
      <c r="D5" s="22" t="s">
        <v>62</v>
      </c>
      <c r="E5" s="23" t="s">
        <v>63</v>
      </c>
      <c r="F5" s="23" t="s">
        <v>64</v>
      </c>
      <c r="G5" s="23" t="s">
        <v>65</v>
      </c>
      <c r="H5" s="24" t="s">
        <v>66</v>
      </c>
      <c r="I5" s="22" t="s">
        <v>67</v>
      </c>
      <c r="J5" s="25" t="s">
        <v>67</v>
      </c>
      <c r="K5" s="22" t="s">
        <v>67</v>
      </c>
      <c r="L5" s="21" t="s">
        <v>116</v>
      </c>
      <c r="M5" s="22"/>
    </row>
    <row r="6" spans="1:13" s="5" customFormat="1" ht="15.2" customHeight="1" x14ac:dyDescent="0.2">
      <c r="A6" s="26" t="s">
        <v>68</v>
      </c>
      <c r="B6" s="95">
        <v>20993.423808199997</v>
      </c>
      <c r="C6" s="95">
        <v>20993.423897899997</v>
      </c>
      <c r="D6" s="95">
        <v>20993.423820000007</v>
      </c>
      <c r="E6" s="64">
        <v>8.9699999080039561E-5</v>
      </c>
      <c r="F6" s="64">
        <v>7.789998926455155E-5</v>
      </c>
      <c r="G6" s="101">
        <v>1.0000000042727666</v>
      </c>
      <c r="H6" s="101">
        <v>1.0000000037106853</v>
      </c>
      <c r="I6" s="27">
        <v>20993.423808200005</v>
      </c>
      <c r="J6" s="27">
        <v>20993.423869112565</v>
      </c>
      <c r="K6" s="27">
        <v>20993.423730300015</v>
      </c>
      <c r="L6" s="28"/>
      <c r="M6" s="29">
        <v>1.0000000042727661</v>
      </c>
    </row>
    <row r="7" spans="1:13" s="5" customFormat="1" ht="15.2" customHeight="1" x14ac:dyDescent="0.2">
      <c r="A7" s="30" t="s">
        <v>69</v>
      </c>
      <c r="B7" s="96">
        <v>100694.81677359997</v>
      </c>
      <c r="C7" s="96">
        <v>100464.75898569997</v>
      </c>
      <c r="D7" s="96">
        <v>100422.34391000001</v>
      </c>
      <c r="E7" s="97">
        <v>-230.05778790000477</v>
      </c>
      <c r="F7" s="97">
        <v>42.415075699958834</v>
      </c>
      <c r="G7" s="101">
        <v>0.99771529662328839</v>
      </c>
      <c r="H7" s="101">
        <v>1.0004223669160517</v>
      </c>
      <c r="I7" s="27">
        <v>103729.24989240033</v>
      </c>
      <c r="J7" s="27">
        <v>103726.1760549841</v>
      </c>
      <c r="K7" s="31">
        <v>103685.45658586275</v>
      </c>
      <c r="L7" s="32"/>
      <c r="M7" s="33">
        <v>0.96852873311928256</v>
      </c>
    </row>
    <row r="8" spans="1:13" s="5" customFormat="1" ht="15.2" customHeight="1" x14ac:dyDescent="0.2">
      <c r="A8" s="30" t="s">
        <v>70</v>
      </c>
      <c r="B8" s="96">
        <v>56013.4445958</v>
      </c>
      <c r="C8" s="96">
        <v>56571.256139100005</v>
      </c>
      <c r="D8" s="96">
        <v>57057.379520000002</v>
      </c>
      <c r="E8" s="97">
        <v>557.81154330000572</v>
      </c>
      <c r="F8" s="97">
        <v>-486.12338089999685</v>
      </c>
      <c r="G8" s="101">
        <v>1.009958529551704</v>
      </c>
      <c r="H8" s="101">
        <v>0.99148009626468037</v>
      </c>
      <c r="I8" s="27">
        <v>90757.300702399967</v>
      </c>
      <c r="J8" s="27">
        <v>90744.206710215585</v>
      </c>
      <c r="K8" s="31">
        <v>91537.188738655095</v>
      </c>
      <c r="L8" s="32"/>
      <c r="M8" s="33">
        <v>0.62332457776153372</v>
      </c>
    </row>
    <row r="9" spans="1:13" s="5" customFormat="1" ht="15.2" customHeight="1" x14ac:dyDescent="0.2">
      <c r="A9" s="30" t="s">
        <v>126</v>
      </c>
      <c r="B9" s="96">
        <v>667.7489685999999</v>
      </c>
      <c r="C9" s="96">
        <v>657.09249609999983</v>
      </c>
      <c r="D9" s="96">
        <v>680.7981400000001</v>
      </c>
      <c r="E9" s="97">
        <v>-10.656472500000064</v>
      </c>
      <c r="F9" s="97">
        <v>-23.705643900000268</v>
      </c>
      <c r="G9" s="101">
        <v>0.9840411996107723</v>
      </c>
      <c r="H9" s="101">
        <v>0.96517962886913844</v>
      </c>
      <c r="I9" s="27">
        <v>667.74896859999978</v>
      </c>
      <c r="J9" s="27">
        <v>667.55189028016184</v>
      </c>
      <c r="K9" s="31">
        <v>691.83906148368874</v>
      </c>
      <c r="L9" s="32"/>
      <c r="M9" s="33">
        <v>0.98404119961077252</v>
      </c>
    </row>
    <row r="10" spans="1:13" s="5" customFormat="1" ht="15.2" customHeight="1" x14ac:dyDescent="0.2">
      <c r="A10" s="30" t="s">
        <v>127</v>
      </c>
      <c r="B10" s="95">
        <v>37024.072355800003</v>
      </c>
      <c r="C10" s="96">
        <v>37262.096361700002</v>
      </c>
      <c r="D10" s="96">
        <v>37600.708729999998</v>
      </c>
      <c r="E10" s="97">
        <v>238.02400589999888</v>
      </c>
      <c r="F10" s="97">
        <v>-338.61236829999689</v>
      </c>
      <c r="G10" s="101">
        <v>1.0064288985720586</v>
      </c>
      <c r="H10" s="101">
        <v>0.99099452165299662</v>
      </c>
      <c r="I10" s="27">
        <v>59803.097434699972</v>
      </c>
      <c r="J10" s="27">
        <v>59796.47893316242</v>
      </c>
      <c r="K10" s="31">
        <v>60346.546956634367</v>
      </c>
      <c r="L10" s="32"/>
      <c r="M10" s="33">
        <v>0.62307970590297812</v>
      </c>
    </row>
    <row r="11" spans="1:13" s="5" customFormat="1" ht="15.2" customHeight="1" x14ac:dyDescent="0.2">
      <c r="A11" s="30" t="s">
        <v>128</v>
      </c>
      <c r="B11" s="95">
        <v>18321.623271400003</v>
      </c>
      <c r="C11" s="96">
        <v>18652.067281300002</v>
      </c>
      <c r="D11" s="96">
        <v>18775.872650000001</v>
      </c>
      <c r="E11" s="97">
        <v>330.44400989999849</v>
      </c>
      <c r="F11" s="97">
        <v>-123.80536869999924</v>
      </c>
      <c r="G11" s="101">
        <v>1.0180357387009382</v>
      </c>
      <c r="H11" s="101">
        <v>0.9934061456951776</v>
      </c>
      <c r="I11" s="27">
        <v>30286.454299099998</v>
      </c>
      <c r="J11" s="27">
        <v>30280.175886772999</v>
      </c>
      <c r="K11" s="31">
        <v>30487.484328885224</v>
      </c>
      <c r="L11" s="32"/>
      <c r="M11" s="33">
        <v>0.61585509802823879</v>
      </c>
    </row>
    <row r="12" spans="1:13" s="5" customFormat="1" ht="15.2" customHeight="1" x14ac:dyDescent="0.2">
      <c r="A12" s="30" t="s">
        <v>71</v>
      </c>
      <c r="B12" s="95">
        <v>34734.84855670001</v>
      </c>
      <c r="C12" s="96">
        <v>34894.177560500008</v>
      </c>
      <c r="D12" s="96">
        <v>35037.718239999995</v>
      </c>
      <c r="E12" s="64">
        <v>159.32900379999774</v>
      </c>
      <c r="F12" s="97">
        <v>-143.54067949998716</v>
      </c>
      <c r="G12" s="101">
        <v>1.0045870072972944</v>
      </c>
      <c r="H12" s="101">
        <v>0.99590325264571256</v>
      </c>
      <c r="I12" s="27">
        <v>40007.726326299948</v>
      </c>
      <c r="J12" s="27">
        <v>40003.246082423211</v>
      </c>
      <c r="K12" s="31">
        <v>40172.302098638182</v>
      </c>
      <c r="L12" s="32"/>
      <c r="M12" s="33">
        <v>0.87218596917769764</v>
      </c>
    </row>
    <row r="13" spans="1:13" s="5" customFormat="1" ht="15.2" customHeight="1" x14ac:dyDescent="0.2">
      <c r="A13" s="30" t="s">
        <v>72</v>
      </c>
      <c r="B13" s="95">
        <v>28273.033376499996</v>
      </c>
      <c r="C13" s="95">
        <v>28278.6412944</v>
      </c>
      <c r="D13" s="96">
        <v>28239.923860000003</v>
      </c>
      <c r="E13" s="64">
        <v>5.6079179000043951</v>
      </c>
      <c r="F13" s="97">
        <v>38.717434399997728</v>
      </c>
      <c r="G13" s="101">
        <v>1.0001983486464054</v>
      </c>
      <c r="H13" s="101">
        <v>1.0013710176625099</v>
      </c>
      <c r="I13" s="27">
        <v>30347.349524900001</v>
      </c>
      <c r="J13" s="27">
        <v>30344.46942529035</v>
      </c>
      <c r="K13" s="31">
        <v>30305.799738182464</v>
      </c>
      <c r="L13" s="32"/>
      <c r="M13" s="33">
        <v>0.93183232595641918</v>
      </c>
    </row>
    <row r="14" spans="1:13" s="5" customFormat="1" ht="15.2" customHeight="1" x14ac:dyDescent="0.2">
      <c r="A14" s="30" t="s">
        <v>73</v>
      </c>
      <c r="B14" s="96">
        <v>8225.7856506999942</v>
      </c>
      <c r="C14" s="96">
        <v>8225.7674990000032</v>
      </c>
      <c r="D14" s="96">
        <v>8241.8152699999991</v>
      </c>
      <c r="E14" s="97">
        <v>-1.815169999099453E-2</v>
      </c>
      <c r="F14" s="97">
        <v>-16.047770999995919</v>
      </c>
      <c r="G14" s="101">
        <v>0.99999779331716609</v>
      </c>
      <c r="H14" s="101">
        <v>0.99805288392492741</v>
      </c>
      <c r="I14" s="27">
        <v>9171.2803796999997</v>
      </c>
      <c r="J14" s="27">
        <v>9170.6689036107091</v>
      </c>
      <c r="K14" s="31">
        <v>9189.1727657087304</v>
      </c>
      <c r="L14" s="32"/>
      <c r="M14" s="33">
        <v>0.89690502944465378</v>
      </c>
    </row>
    <row r="15" spans="1:13" s="38" customFormat="1" ht="15.2" customHeight="1" thickBot="1" x14ac:dyDescent="0.25">
      <c r="A15" s="34" t="s">
        <v>74</v>
      </c>
      <c r="B15" s="98">
        <v>248935.35276149993</v>
      </c>
      <c r="C15" s="98">
        <v>249428.02537659998</v>
      </c>
      <c r="D15" s="98">
        <v>249992.60462000003</v>
      </c>
      <c r="E15" s="244">
        <v>492.67261510001117</v>
      </c>
      <c r="F15" s="244">
        <v>-564.5792434000341</v>
      </c>
      <c r="G15" s="99">
        <v>1.0019791187134921</v>
      </c>
      <c r="H15" s="99">
        <v>0.99774161621997481</v>
      </c>
      <c r="I15" s="98">
        <v>295006.3306339003</v>
      </c>
      <c r="J15" s="98">
        <v>294982.19104563654</v>
      </c>
      <c r="K15" s="98">
        <v>295883.3436573472</v>
      </c>
      <c r="L15" s="36"/>
      <c r="M15" s="37">
        <v>0.8455005858370459</v>
      </c>
    </row>
    <row r="16" spans="1:13" s="38" customFormat="1" ht="15.2" customHeight="1" thickBot="1" x14ac:dyDescent="0.25">
      <c r="A16" s="39"/>
      <c r="B16" s="40"/>
      <c r="C16" s="40"/>
      <c r="D16" s="40"/>
      <c r="E16" s="41" t="s">
        <v>75</v>
      </c>
      <c r="F16" s="42"/>
      <c r="G16" s="43"/>
      <c r="H16" s="44"/>
      <c r="I16" s="45"/>
      <c r="J16" s="46">
        <v>302</v>
      </c>
      <c r="K16" s="46">
        <v>302</v>
      </c>
      <c r="L16" s="47">
        <v>9.0506532164787504E-3</v>
      </c>
      <c r="M16" s="48"/>
    </row>
    <row r="17" spans="1:13" s="38" customFormat="1" ht="15.2" customHeight="1" thickBot="1" x14ac:dyDescent="0.25">
      <c r="A17" s="49"/>
      <c r="B17" s="50"/>
      <c r="C17" s="50"/>
      <c r="D17" s="50"/>
      <c r="E17" s="41" t="s">
        <v>76</v>
      </c>
      <c r="F17" s="42"/>
      <c r="G17" s="43"/>
      <c r="H17" s="44"/>
      <c r="I17" s="51"/>
      <c r="J17" s="52">
        <v>-0.19104563654400408</v>
      </c>
      <c r="K17" s="53">
        <v>-23901.343657347199</v>
      </c>
      <c r="L17" s="47">
        <v>-5.7254563075537119E-6</v>
      </c>
      <c r="M17" s="48"/>
    </row>
    <row r="18" spans="1:13" s="38" customFormat="1" ht="15.2" customHeight="1" thickBot="1" x14ac:dyDescent="0.25">
      <c r="A18" s="49"/>
      <c r="B18" s="50"/>
      <c r="C18" s="50"/>
      <c r="D18" s="50"/>
      <c r="E18" s="41" t="s">
        <v>77</v>
      </c>
      <c r="F18" s="42"/>
      <c r="G18" s="43"/>
      <c r="H18" s="44"/>
      <c r="I18" s="51"/>
      <c r="J18" s="46">
        <v>15216</v>
      </c>
      <c r="K18" s="54">
        <v>15216</v>
      </c>
      <c r="L18" s="47">
        <v>0.45600907066867774</v>
      </c>
      <c r="M18" s="48"/>
    </row>
    <row r="19" spans="1:13" s="38" customFormat="1" ht="15.2" customHeight="1" thickBot="1" x14ac:dyDescent="0.25">
      <c r="A19" s="55"/>
      <c r="B19" s="56"/>
      <c r="C19" s="56"/>
      <c r="D19" s="56"/>
      <c r="E19" s="57" t="s">
        <v>78</v>
      </c>
      <c r="F19" s="58"/>
      <c r="G19" s="59"/>
      <c r="H19" s="60"/>
      <c r="I19" s="61"/>
      <c r="J19" s="62">
        <v>310500</v>
      </c>
      <c r="K19" s="58">
        <v>287500</v>
      </c>
      <c r="L19" s="45"/>
      <c r="M19" s="63"/>
    </row>
    <row r="20" spans="1:13" s="5" customFormat="1" ht="15.2" customHeight="1" x14ac:dyDescent="0.2">
      <c r="A20" s="26" t="s">
        <v>79</v>
      </c>
      <c r="B20" s="64">
        <v>3445.0642327999994</v>
      </c>
      <c r="C20" s="64">
        <v>3445.0642327999994</v>
      </c>
      <c r="D20" s="64">
        <v>3445.0642599999996</v>
      </c>
      <c r="E20" s="64">
        <v>0</v>
      </c>
      <c r="F20" s="64">
        <v>-2.7200000204175012E-5</v>
      </c>
      <c r="G20" s="101">
        <v>1</v>
      </c>
      <c r="H20" s="101">
        <v>0.99999999210464652</v>
      </c>
      <c r="I20" s="27">
        <v>3445.0642327999999</v>
      </c>
      <c r="J20" s="27">
        <v>3445.0642039613795</v>
      </c>
      <c r="K20" s="27">
        <v>3445.0642600000001</v>
      </c>
      <c r="L20" s="32"/>
      <c r="M20" s="33">
        <v>0.99999999999999989</v>
      </c>
    </row>
    <row r="21" spans="1:13" s="5" customFormat="1" ht="15.2" customHeight="1" x14ac:dyDescent="0.2">
      <c r="A21" s="30" t="s">
        <v>80</v>
      </c>
      <c r="B21" s="97">
        <v>7051.5425842000022</v>
      </c>
      <c r="C21" s="97">
        <v>7051.5425938999997</v>
      </c>
      <c r="D21" s="97">
        <v>7051.5425800000012</v>
      </c>
      <c r="E21" s="64">
        <v>9.6999974630307406E-6</v>
      </c>
      <c r="F21" s="64">
        <v>1.3899998521083035E-5</v>
      </c>
      <c r="G21" s="101">
        <v>1.0000000013755852</v>
      </c>
      <c r="H21" s="101">
        <v>1.0000000019711996</v>
      </c>
      <c r="I21" s="27">
        <v>7051.5425842000013</v>
      </c>
      <c r="J21" s="27">
        <v>7051.5426644013505</v>
      </c>
      <c r="K21" s="27">
        <v>7051.5425703000028</v>
      </c>
      <c r="L21" s="32"/>
      <c r="M21" s="33">
        <v>1.0000000013755852</v>
      </c>
    </row>
    <row r="22" spans="1:13" s="5" customFormat="1" ht="15.2" customHeight="1" x14ac:dyDescent="0.2">
      <c r="A22" s="30" t="s">
        <v>81</v>
      </c>
      <c r="B22" s="97">
        <v>2377.9475492000006</v>
      </c>
      <c r="C22" s="97">
        <v>2197.4450225999999</v>
      </c>
      <c r="D22" s="97">
        <v>2332.3016199999997</v>
      </c>
      <c r="E22" s="64">
        <v>-180.50252660000069</v>
      </c>
      <c r="F22" s="64">
        <v>-134.85659739999983</v>
      </c>
      <c r="G22" s="101">
        <v>0.92409314214658511</v>
      </c>
      <c r="H22" s="101">
        <v>0.94217874899045007</v>
      </c>
      <c r="I22" s="27">
        <v>12117.667215199999</v>
      </c>
      <c r="J22" s="27">
        <v>12156.314682542741</v>
      </c>
      <c r="K22" s="31">
        <v>12117.667215199999</v>
      </c>
      <c r="L22" s="32"/>
      <c r="M22" s="33">
        <v>0.18134224876580188</v>
      </c>
    </row>
    <row r="23" spans="1:13" s="38" customFormat="1" ht="15.2" customHeight="1" thickBot="1" x14ac:dyDescent="0.25">
      <c r="A23" s="65" t="s">
        <v>82</v>
      </c>
      <c r="B23" s="100">
        <v>12874.554366200002</v>
      </c>
      <c r="C23" s="100">
        <v>12694.051849299998</v>
      </c>
      <c r="D23" s="100">
        <v>12828.908460000001</v>
      </c>
      <c r="E23" s="35">
        <v>-180.50251690000323</v>
      </c>
      <c r="F23" s="35">
        <v>-134.85661070000151</v>
      </c>
      <c r="G23" s="99">
        <v>0.98597990176857053</v>
      </c>
      <c r="H23" s="99">
        <v>0.98948806820779178</v>
      </c>
      <c r="I23" s="35">
        <v>22614.274032200003</v>
      </c>
      <c r="J23" s="35">
        <v>22652.92155090547</v>
      </c>
      <c r="K23" s="35">
        <v>22614.274045500002</v>
      </c>
      <c r="L23" s="36"/>
      <c r="M23" s="37">
        <v>0.56132917781155378</v>
      </c>
    </row>
    <row r="24" spans="1:13" s="38" customFormat="1" ht="15.2" customHeight="1" thickBot="1" x14ac:dyDescent="0.25">
      <c r="A24" s="39"/>
      <c r="B24" s="40"/>
      <c r="C24" s="40"/>
      <c r="D24" s="40"/>
      <c r="E24" s="41" t="s">
        <v>75</v>
      </c>
      <c r="F24" s="42"/>
      <c r="G24" s="43"/>
      <c r="H24" s="44"/>
      <c r="I24" s="45"/>
      <c r="J24" s="46">
        <v>461</v>
      </c>
      <c r="K24" s="46">
        <v>461</v>
      </c>
      <c r="L24" s="47">
        <v>4.6473915353175244E-2</v>
      </c>
      <c r="M24" s="48"/>
    </row>
    <row r="25" spans="1:13" s="38" customFormat="1" ht="15.2" customHeight="1" thickBot="1" x14ac:dyDescent="0.25">
      <c r="A25" s="49"/>
      <c r="B25" s="50"/>
      <c r="C25" s="50"/>
      <c r="D25" s="50"/>
      <c r="E25" s="41" t="s">
        <v>76</v>
      </c>
      <c r="F25" s="42"/>
      <c r="G25" s="43"/>
      <c r="H25" s="44"/>
      <c r="I25" s="51"/>
      <c r="J25" s="52">
        <v>7.8449094529787544E-2</v>
      </c>
      <c r="K25" s="53">
        <v>-4961.2740455000021</v>
      </c>
      <c r="L25" s="47">
        <v>7.9085392162919508E-6</v>
      </c>
      <c r="M25" s="48"/>
    </row>
    <row r="26" spans="1:13" s="38" customFormat="1" ht="15.2" customHeight="1" thickBot="1" x14ac:dyDescent="0.25">
      <c r="A26" s="49"/>
      <c r="B26" s="50"/>
      <c r="C26" s="50"/>
      <c r="D26" s="50"/>
      <c r="E26" s="41" t="s">
        <v>77</v>
      </c>
      <c r="F26" s="42"/>
      <c r="G26" s="43"/>
      <c r="H26" s="44"/>
      <c r="I26" s="51"/>
      <c r="J26" s="46">
        <v>4386</v>
      </c>
      <c r="K26" s="54">
        <v>4386</v>
      </c>
      <c r="L26" s="47">
        <v>0.44215746798053501</v>
      </c>
      <c r="M26" s="48"/>
    </row>
    <row r="27" spans="1:13" s="38" customFormat="1" ht="15.2" customHeight="1" thickBot="1" x14ac:dyDescent="0.25">
      <c r="A27" s="49"/>
      <c r="B27" s="50"/>
      <c r="C27" s="50"/>
      <c r="D27" s="50"/>
      <c r="E27" s="66" t="s">
        <v>83</v>
      </c>
      <c r="F27" s="67"/>
      <c r="G27" s="68"/>
      <c r="H27" s="69"/>
      <c r="I27" s="51"/>
      <c r="J27" s="70">
        <v>27500</v>
      </c>
      <c r="K27" s="67">
        <v>22500</v>
      </c>
      <c r="L27" s="45"/>
      <c r="M27" s="63"/>
    </row>
    <row r="28" spans="1:13" s="38" customFormat="1" ht="15.2" customHeight="1" thickBot="1" x14ac:dyDescent="0.25">
      <c r="A28" s="71" t="s">
        <v>84</v>
      </c>
      <c r="B28" s="72">
        <v>261809.90712769993</v>
      </c>
      <c r="C28" s="72">
        <v>262122.07722589996</v>
      </c>
      <c r="D28" s="72">
        <v>262821.51308</v>
      </c>
      <c r="E28" s="72">
        <v>312.17009820000794</v>
      </c>
      <c r="F28" s="72">
        <v>-699.43585410003561</v>
      </c>
      <c r="G28" s="110">
        <v>1.0011923540313079</v>
      </c>
      <c r="H28" s="110">
        <v>0.99733874200059436</v>
      </c>
      <c r="I28" s="73">
        <v>317620.60466610029</v>
      </c>
      <c r="J28" s="73">
        <v>338000</v>
      </c>
      <c r="K28" s="111">
        <v>310000</v>
      </c>
      <c r="L28" s="74">
        <v>0.47046131019678289</v>
      </c>
      <c r="M28" s="75">
        <v>0.82526786164095578</v>
      </c>
    </row>
    <row r="29" spans="1:13" s="5" customFormat="1" ht="15.2" customHeight="1" thickBot="1" x14ac:dyDescent="0.25">
      <c r="A29" s="4"/>
      <c r="B29" s="76"/>
      <c r="C29" s="76"/>
      <c r="D29" s="76"/>
      <c r="E29" s="76"/>
      <c r="F29" s="76"/>
      <c r="G29" s="77"/>
      <c r="H29" s="77"/>
      <c r="I29" s="76"/>
      <c r="J29" s="76"/>
      <c r="K29" s="78" t="s">
        <v>19</v>
      </c>
      <c r="L29" s="74">
        <v>0.45283489332076299</v>
      </c>
      <c r="M29" s="4"/>
    </row>
    <row r="30" spans="1:13" s="5" customFormat="1" ht="15.2" customHeight="1" thickBot="1" x14ac:dyDescent="0.25">
      <c r="A30" s="4"/>
      <c r="B30" s="76"/>
      <c r="C30" s="76"/>
      <c r="D30" s="76"/>
      <c r="E30" s="76"/>
      <c r="F30" s="76"/>
      <c r="G30" s="77"/>
      <c r="H30" s="77"/>
      <c r="I30" s="76"/>
      <c r="J30" s="76"/>
      <c r="K30" s="79" t="s">
        <v>85</v>
      </c>
      <c r="L30" s="74">
        <v>1.7626416876019905E-2</v>
      </c>
    </row>
    <row r="31" spans="1:13" s="5" customFormat="1" ht="15.2" customHeight="1" thickBot="1" x14ac:dyDescent="0.25">
      <c r="E31" s="84"/>
      <c r="F31" s="84"/>
      <c r="G31" s="85"/>
      <c r="K31" s="112" t="s">
        <v>113</v>
      </c>
      <c r="L31" s="74">
        <v>0.36694667298953637</v>
      </c>
    </row>
    <row r="32" spans="1:13" s="5" customFormat="1" ht="15.2" customHeight="1" thickBot="1" x14ac:dyDescent="0.25">
      <c r="E32" s="76"/>
      <c r="F32" s="76"/>
      <c r="K32" s="112" t="s">
        <v>102</v>
      </c>
      <c r="L32" s="74">
        <v>0.35319856046849457</v>
      </c>
    </row>
    <row r="33" spans="1:13" s="5" customFormat="1" ht="15.4" customHeight="1" thickBot="1" x14ac:dyDescent="0.25">
      <c r="A33" s="80" t="s">
        <v>86</v>
      </c>
      <c r="B33" s="81" t="s">
        <v>87</v>
      </c>
      <c r="C33" s="82" t="s">
        <v>88</v>
      </c>
      <c r="D33" s="83" t="s">
        <v>89</v>
      </c>
      <c r="E33" s="76"/>
      <c r="F33" s="76"/>
      <c r="K33" s="112" t="s">
        <v>103</v>
      </c>
      <c r="L33" s="74">
        <v>1.37481125210418E-2</v>
      </c>
    </row>
    <row r="34" spans="1:13" s="5" customFormat="1" ht="15.4" customHeight="1" thickBot="1" x14ac:dyDescent="0.25">
      <c r="A34" s="87" t="s">
        <v>78</v>
      </c>
      <c r="B34" s="88">
        <v>3337.7502663999994</v>
      </c>
      <c r="C34" s="89">
        <v>3022.7911004999969</v>
      </c>
      <c r="D34" s="90">
        <v>3120.0958000000001</v>
      </c>
      <c r="E34" s="76"/>
      <c r="G34" s="102"/>
      <c r="H34" s="103"/>
      <c r="I34" s="103"/>
      <c r="J34" s="104"/>
      <c r="K34" s="105"/>
      <c r="L34" s="107"/>
    </row>
    <row r="35" spans="1:13" s="5" customFormat="1" ht="15.4" customHeight="1" thickBot="1" x14ac:dyDescent="0.25">
      <c r="A35" s="87" t="s">
        <v>83</v>
      </c>
      <c r="B35" s="88">
        <v>294.85426280000001</v>
      </c>
      <c r="C35" s="89">
        <v>165.81564749999995</v>
      </c>
      <c r="D35" s="90">
        <v>162.58355000000003</v>
      </c>
      <c r="E35" s="76"/>
      <c r="F35" s="76"/>
      <c r="G35" s="77"/>
      <c r="H35" s="106"/>
      <c r="I35" s="103"/>
      <c r="J35" s="103"/>
      <c r="K35" s="108" t="s">
        <v>93</v>
      </c>
      <c r="L35" s="109">
        <v>968.80000000000007</v>
      </c>
    </row>
    <row r="36" spans="1:13" s="5" customFormat="1" ht="15.4" customHeight="1" thickBot="1" x14ac:dyDescent="0.25">
      <c r="A36" s="91" t="s">
        <v>84</v>
      </c>
      <c r="B36" s="92">
        <v>3632.6045291999994</v>
      </c>
      <c r="C36" s="93">
        <v>3188.606747999997</v>
      </c>
      <c r="D36" s="94">
        <v>3282.6793499999999</v>
      </c>
      <c r="E36" s="86"/>
      <c r="F36" s="86"/>
      <c r="G36" s="77"/>
      <c r="H36" s="106"/>
      <c r="I36" s="103"/>
      <c r="J36" s="103"/>
      <c r="K36" s="107"/>
      <c r="L36" s="108" t="s">
        <v>95</v>
      </c>
    </row>
    <row r="37" spans="1:13" s="5" customFormat="1" ht="15.4" customHeight="1" thickBot="1" x14ac:dyDescent="0.25">
      <c r="A37" s="76"/>
      <c r="B37" s="76"/>
      <c r="C37" s="76"/>
      <c r="D37" s="76"/>
      <c r="E37" s="86"/>
      <c r="F37" s="86"/>
      <c r="G37" s="77"/>
      <c r="H37" s="106"/>
      <c r="I37" s="103"/>
      <c r="J37" s="103"/>
      <c r="K37" s="105" t="s">
        <v>117</v>
      </c>
      <c r="L37" s="108"/>
    </row>
    <row r="38" spans="1:13" s="5" customFormat="1" ht="15.4" customHeight="1" x14ac:dyDescent="0.2">
      <c r="A38" s="113" t="s">
        <v>106</v>
      </c>
      <c r="B38" s="82" t="s">
        <v>87</v>
      </c>
      <c r="C38" s="82" t="s">
        <v>88</v>
      </c>
      <c r="D38" s="82" t="s">
        <v>89</v>
      </c>
      <c r="E38" s="82" t="s">
        <v>107</v>
      </c>
      <c r="F38" s="82" t="s">
        <v>108</v>
      </c>
      <c r="G38" s="114" t="s">
        <v>65</v>
      </c>
      <c r="H38" s="115" t="s">
        <v>66</v>
      </c>
      <c r="I38" s="116" t="s">
        <v>90</v>
      </c>
      <c r="J38" s="116" t="s">
        <v>109</v>
      </c>
      <c r="K38" s="117" t="s">
        <v>110</v>
      </c>
      <c r="L38" s="116" t="s">
        <v>111</v>
      </c>
      <c r="M38" s="118" t="s">
        <v>59</v>
      </c>
    </row>
    <row r="39" spans="1:13" s="5" customFormat="1" ht="15.4" customHeight="1" x14ac:dyDescent="0.2">
      <c r="A39" s="119" t="s">
        <v>118</v>
      </c>
      <c r="B39" s="97">
        <v>8912.6311923000012</v>
      </c>
      <c r="C39" s="97">
        <v>8855.9848672000007</v>
      </c>
      <c r="D39" s="97">
        <v>8845.3773199999996</v>
      </c>
      <c r="E39" s="97">
        <v>-56.646325100000468</v>
      </c>
      <c r="F39" s="97">
        <v>10.607547200001136</v>
      </c>
      <c r="G39" s="120">
        <v>0.99364426465341238</v>
      </c>
      <c r="H39" s="121">
        <v>1.0011992193002346</v>
      </c>
      <c r="I39" s="122">
        <v>8912.6311922999994</v>
      </c>
      <c r="J39" s="122">
        <v>8912.5166428690991</v>
      </c>
      <c r="K39" s="122">
        <v>8901.9557951006791</v>
      </c>
      <c r="L39" s="123">
        <v>1.544378333042173</v>
      </c>
      <c r="M39" s="124">
        <v>0.9936442646534126</v>
      </c>
    </row>
    <row r="40" spans="1:13" s="5" customFormat="1" ht="15.4" customHeight="1" thickBot="1" x14ac:dyDescent="0.25">
      <c r="A40" s="92" t="s">
        <v>119</v>
      </c>
      <c r="B40" s="125">
        <v>623.99999989999992</v>
      </c>
      <c r="C40" s="125">
        <v>623.99999989999992</v>
      </c>
      <c r="D40" s="126" t="s">
        <v>112</v>
      </c>
      <c r="E40" s="93">
        <v>0</v>
      </c>
      <c r="F40" s="233"/>
      <c r="G40" s="127">
        <v>1</v>
      </c>
      <c r="H40" s="233"/>
      <c r="I40" s="128">
        <v>623.99999989999992</v>
      </c>
      <c r="J40" s="128">
        <v>0</v>
      </c>
      <c r="K40" s="233"/>
      <c r="L40" s="233"/>
      <c r="M40" s="129">
        <v>1</v>
      </c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NP Log</vt:lpstr>
      <vt:lpstr>BAC-Oblig Data</vt:lpstr>
      <vt:lpstr>'NP Log'!Print_Area</vt:lpstr>
      <vt:lpstr>'NP Log'!Print_Titles</vt:lpstr>
    </vt:vector>
  </TitlesOfParts>
  <Company>Jefferson Lab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miner</dc:creator>
  <cp:lastModifiedBy>Kelly Krug</cp:lastModifiedBy>
  <cp:lastPrinted>2013-11-18T17:58:26Z</cp:lastPrinted>
  <dcterms:created xsi:type="dcterms:W3CDTF">2005-03-02T14:02:59Z</dcterms:created>
  <dcterms:modified xsi:type="dcterms:W3CDTF">2013-12-05T13:46:37Z</dcterms:modified>
</cp:coreProperties>
</file>