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120" windowWidth="15360" windowHeight="75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9" i="1" l="1"/>
  <c r="A10" i="1" s="1"/>
  <c r="A11" i="1" s="1"/>
  <c r="A12" i="1" s="1"/>
  <c r="A8" i="1"/>
  <c r="M46" i="1"/>
  <c r="L42" i="1"/>
  <c r="L38" i="1"/>
  <c r="J15" i="1"/>
  <c r="L15" i="1" s="1"/>
  <c r="A13" i="1" l="1"/>
  <c r="A14" i="1" s="1"/>
  <c r="A15" i="1" s="1"/>
  <c r="A16" i="1" s="1"/>
  <c r="A19" i="1" s="1"/>
  <c r="J46" i="1"/>
  <c r="K31" i="1"/>
  <c r="K46" i="1" l="1"/>
  <c r="L31" i="1"/>
  <c r="L46" i="1" s="1"/>
  <c r="A20" i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6" i="1" s="1"/>
  <c r="A38" i="1" l="1"/>
  <c r="A41" i="1" s="1"/>
  <c r="A42" i="1" s="1"/>
  <c r="A37" i="1"/>
</calcChain>
</file>

<file path=xl/comments1.xml><?xml version="1.0" encoding="utf-8"?>
<comments xmlns="http://schemas.openxmlformats.org/spreadsheetml/2006/main">
  <authors>
    <author>Author</author>
  </authors>
  <commentList>
    <comment ref="H9" authorId="0" shape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Referring to 79120-S002, this is Vendor provided document</t>
        </r>
      </text>
    </comment>
    <comment ref="H10" authorId="0" shape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Referring to 79120-S002, this is Vendor provided document</t>
        </r>
      </text>
    </comment>
    <comment ref="H11" authorId="0" shape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Referring to 79120-S002, this is Vendor provided document</t>
        </r>
      </text>
    </comment>
  </commentList>
</comments>
</file>

<file path=xl/sharedStrings.xml><?xml version="1.0" encoding="utf-8"?>
<sst xmlns="http://schemas.openxmlformats.org/spreadsheetml/2006/main" count="251" uniqueCount="73">
  <si>
    <t>Gas Management System</t>
  </si>
  <si>
    <t>Operating and Maintenance Manual</t>
  </si>
  <si>
    <t>Commissioning Readiness Checks</t>
  </si>
  <si>
    <t>Acceptance</t>
  </si>
  <si>
    <t>(From Vendor for Large Items)</t>
  </si>
  <si>
    <t>Oil Removal System</t>
  </si>
  <si>
    <t>Gas Analyzer</t>
  </si>
  <si>
    <t>Cooling Water for Turbines &amp; CC</t>
  </si>
  <si>
    <t>Power ON Procedure</t>
  </si>
  <si>
    <t>Utility System</t>
  </si>
  <si>
    <t>Oil Processor Skid</t>
  </si>
  <si>
    <t>Helium Gas Storage</t>
  </si>
  <si>
    <t>Helium Gas Distribution</t>
  </si>
  <si>
    <t>Helium Recovery System</t>
  </si>
  <si>
    <t>Purifier</t>
  </si>
  <si>
    <t>Recovery Compressor</t>
  </si>
  <si>
    <t>Interface Box</t>
  </si>
  <si>
    <t>Instrument Air Distribution</t>
  </si>
  <si>
    <t>LN2/GN2 Distribution</t>
  </si>
  <si>
    <t>LN2 Dewar</t>
  </si>
  <si>
    <t>Guard Vacuum System</t>
  </si>
  <si>
    <t>4.5 K Cold Box</t>
  </si>
  <si>
    <t>Turbines</t>
  </si>
  <si>
    <t>LHe Dewar</t>
  </si>
  <si>
    <t>2 K Cold Box</t>
  </si>
  <si>
    <t>CC1 to CC6</t>
  </si>
  <si>
    <t>(Checks/ LOTO)</t>
  </si>
  <si>
    <t>Cryoplant Commissioning Documentation Matrix</t>
  </si>
  <si>
    <t>MCC's</t>
  </si>
  <si>
    <t>Vendor</t>
  </si>
  <si>
    <t>Cooling Water System for Warm Compressors</t>
  </si>
  <si>
    <t>UPS Systems</t>
  </si>
  <si>
    <t>Emergency Generator</t>
  </si>
  <si>
    <t>LP Compressor Skids</t>
  </si>
  <si>
    <t>MP Compressor Skids</t>
  </si>
  <si>
    <t>HP Compressor Skids</t>
  </si>
  <si>
    <t>Main Compressor System (Interconnects)</t>
  </si>
  <si>
    <t>NA</t>
  </si>
  <si>
    <t>Notes:</t>
  </si>
  <si>
    <t>Pressure systems maintenance activities are assumed to be SLAC responsibilities for specification of intervals of inspection and testing.</t>
  </si>
  <si>
    <t>Instrument Air System (compressor, dryer, receiver)</t>
  </si>
  <si>
    <t>See Instr Air Above</t>
  </si>
  <si>
    <t>The assumption is that the Operational Procedure is the Training Document.</t>
  </si>
  <si>
    <t>Documentation for follow-on training of new SLAC staff is the responsibility of SLAC</t>
  </si>
  <si>
    <t>See above</t>
  </si>
  <si>
    <t xml:space="preserve">He Gas Delivery </t>
  </si>
  <si>
    <t>LN2 Delivery</t>
  </si>
  <si>
    <t>SLAC</t>
  </si>
  <si>
    <t>Total</t>
  </si>
  <si>
    <t>JLAB</t>
  </si>
  <si>
    <t>Installation - Aspect</t>
  </si>
  <si>
    <t>Jlab</t>
  </si>
  <si>
    <t>Engineering - Aspect Chekclist</t>
  </si>
  <si>
    <t>JLab</t>
  </si>
  <si>
    <t xml:space="preserve">Jlab with mods </t>
  </si>
  <si>
    <t>Jlab with mods</t>
  </si>
  <si>
    <t>Vendor thru Jlab</t>
  </si>
  <si>
    <t>Vendor w Jlab tailoring</t>
  </si>
  <si>
    <t xml:space="preserve">Vendor w Jlab tailoring </t>
  </si>
  <si>
    <t xml:space="preserve">Jlab </t>
  </si>
  <si>
    <t>Jlab new for initial operations</t>
  </si>
  <si>
    <t xml:space="preserve">Jlab new </t>
  </si>
  <si>
    <t>Jlab new</t>
  </si>
  <si>
    <t xml:space="preserve">Vendor tailored by Jlab </t>
  </si>
  <si>
    <t>Vendor tailored by Jlab</t>
  </si>
  <si>
    <t>Vendor with Jlab mods</t>
  </si>
  <si>
    <t xml:space="preserve">All Vendor supplied data will be checked </t>
  </si>
  <si>
    <t>In-Work</t>
  </si>
  <si>
    <t>Complete</t>
  </si>
  <si>
    <t>Operational Procedures*</t>
  </si>
  <si>
    <t>*</t>
  </si>
  <si>
    <t>Under Review</t>
  </si>
  <si>
    <t>Error in Counting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</si>
</sst>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2" borderId="0" xfId="0" applyFill="1"/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right"/>
    </xf>
    <xf numFmtId="0" fontId="0" fillId="2" borderId="1" xfId="0" applyFill="1" applyBorder="1" applyAlignment="1">
      <alignment wrapText="1"/>
    </xf>
    <xf numFmtId="0" fontId="0" fillId="2" borderId="0" xfId="0" applyFill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0" fillId="2" borderId="0" xfId="0" applyFill="1" applyAlignment="1">
      <alignment horizontal="left"/>
    </xf>
    <xf numFmtId="0" fontId="0" fillId="2" borderId="1" xfId="0" applyFill="1" applyBorder="1" applyAlignment="1">
      <alignment horizontal="center" wrapText="1"/>
    </xf>
    <xf numFmtId="0" fontId="4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5" fillId="2" borderId="1" xfId="0" applyFont="1" applyFill="1" applyBorder="1"/>
    <xf numFmtId="0" fontId="0" fillId="2" borderId="0" xfId="0" applyFill="1" applyBorder="1" applyAlignment="1">
      <alignment horizontal="center" vertical="center"/>
    </xf>
    <xf numFmtId="0" fontId="5" fillId="2" borderId="1" xfId="0" applyFont="1" applyFill="1" applyBorder="1" applyAlignment="1">
      <alignment wrapText="1"/>
    </xf>
    <xf numFmtId="0" fontId="0" fillId="4" borderId="1" xfId="0" applyFill="1" applyBorder="1" applyAlignment="1">
      <alignment horizontal="center"/>
    </xf>
    <xf numFmtId="0" fontId="0" fillId="2" borderId="0" xfId="0" applyFill="1" applyAlignment="1">
      <alignment wrapText="1"/>
    </xf>
    <xf numFmtId="0" fontId="0" fillId="2" borderId="1" xfId="0" applyFill="1" applyBorder="1" applyAlignment="1">
      <alignment horizontal="center" vertical="top" wrapText="1"/>
    </xf>
    <xf numFmtId="0" fontId="0" fillId="5" borderId="1" xfId="0" applyFill="1" applyBorder="1" applyAlignment="1">
      <alignment horizontal="center"/>
    </xf>
    <xf numFmtId="0" fontId="0" fillId="4" borderId="1" xfId="0" applyFill="1" applyBorder="1" applyAlignment="1">
      <alignment horizontal="center" wrapText="1"/>
    </xf>
    <xf numFmtId="0" fontId="0" fillId="5" borderId="1" xfId="0" applyFill="1" applyBorder="1" applyAlignment="1">
      <alignment horizontal="center" wrapText="1"/>
    </xf>
    <xf numFmtId="0" fontId="0" fillId="5" borderId="1" xfId="0" applyFill="1" applyBorder="1"/>
    <xf numFmtId="0" fontId="0" fillId="4" borderId="1" xfId="0" applyFill="1" applyBorder="1"/>
    <xf numFmtId="0" fontId="2" fillId="2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0" fillId="4" borderId="8" xfId="0" applyFill="1" applyBorder="1" applyAlignment="1">
      <alignment horizontal="center" wrapText="1"/>
    </xf>
    <xf numFmtId="0" fontId="0" fillId="4" borderId="9" xfId="0" applyFill="1" applyBorder="1" applyAlignment="1">
      <alignment horizontal="center" wrapText="1"/>
    </xf>
    <xf numFmtId="0" fontId="0" fillId="2" borderId="8" xfId="0" applyFill="1" applyBorder="1" applyAlignment="1">
      <alignment horizontal="center" wrapText="1"/>
    </xf>
    <xf numFmtId="0" fontId="0" fillId="2" borderId="9" xfId="0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M52"/>
  <sheetViews>
    <sheetView tabSelected="1" zoomScale="70" zoomScaleNormal="70" workbookViewId="0">
      <pane xSplit="1" ySplit="6" topLeftCell="B25" activePane="bottomRight" state="frozen"/>
      <selection pane="topRight" activeCell="B1" sqref="B1"/>
      <selection pane="bottomLeft" activeCell="A7" sqref="A7"/>
      <selection pane="bottomRight" activeCell="E55" sqref="E55"/>
    </sheetView>
  </sheetViews>
  <sheetFormatPr defaultRowHeight="15" x14ac:dyDescent="0.25"/>
  <cols>
    <col min="1" max="1" width="9.140625" style="1"/>
    <col min="2" max="2" width="25.28515625" style="1" bestFit="1" customWidth="1"/>
    <col min="3" max="3" width="33.42578125" style="6" bestFit="1" customWidth="1"/>
    <col min="4" max="5" width="19.7109375" style="6" customWidth="1"/>
    <col min="6" max="6" width="21.5703125" style="6" customWidth="1"/>
    <col min="7" max="7" width="22.42578125" style="6" bestFit="1" customWidth="1"/>
    <col min="8" max="8" width="17" style="6" customWidth="1"/>
    <col min="9" max="11" width="0" style="1" hidden="1" customWidth="1"/>
    <col min="12" max="12" width="12.5703125" style="1" hidden="1" customWidth="1"/>
    <col min="13" max="13" width="0" style="1" hidden="1" customWidth="1"/>
    <col min="14" max="16384" width="9.140625" style="1"/>
  </cols>
  <sheetData>
    <row r="2" spans="1:13" x14ac:dyDescent="0.25">
      <c r="A2" s="23" t="s">
        <v>27</v>
      </c>
      <c r="B2" s="23"/>
      <c r="C2" s="23"/>
      <c r="D2" s="23"/>
      <c r="E2" s="23"/>
      <c r="F2" s="23"/>
      <c r="G2" s="23"/>
      <c r="H2" s="23"/>
    </row>
    <row r="3" spans="1:13" x14ac:dyDescent="0.25">
      <c r="A3" s="23"/>
      <c r="B3" s="23"/>
      <c r="C3" s="23"/>
      <c r="D3" s="23"/>
      <c r="E3" s="23"/>
      <c r="F3" s="23"/>
      <c r="G3" s="23"/>
      <c r="H3" s="23"/>
    </row>
    <row r="4" spans="1:13" x14ac:dyDescent="0.25">
      <c r="A4" s="30" t="s">
        <v>0</v>
      </c>
      <c r="B4" s="31"/>
      <c r="C4" s="31"/>
      <c r="D4" s="31"/>
      <c r="E4" s="31"/>
      <c r="F4" s="31"/>
      <c r="G4" s="31"/>
      <c r="H4" s="32"/>
    </row>
    <row r="5" spans="1:13" x14ac:dyDescent="0.25">
      <c r="A5" s="2"/>
      <c r="B5" s="2"/>
      <c r="C5" s="3" t="s">
        <v>1</v>
      </c>
      <c r="D5" s="27" t="s">
        <v>2</v>
      </c>
      <c r="E5" s="29"/>
      <c r="F5" s="3" t="s">
        <v>8</v>
      </c>
      <c r="G5" s="3" t="s">
        <v>69</v>
      </c>
      <c r="H5" s="3" t="s">
        <v>3</v>
      </c>
    </row>
    <row r="6" spans="1:13" s="16" customFormat="1" ht="30" x14ac:dyDescent="0.25">
      <c r="A6" s="5"/>
      <c r="B6" s="5"/>
      <c r="C6" s="17" t="s">
        <v>4</v>
      </c>
      <c r="D6" s="17" t="s">
        <v>52</v>
      </c>
      <c r="E6" s="17" t="s">
        <v>50</v>
      </c>
      <c r="F6" s="17" t="s">
        <v>26</v>
      </c>
      <c r="G6" s="17"/>
      <c r="H6" s="17"/>
    </row>
    <row r="7" spans="1:13" x14ac:dyDescent="0.25">
      <c r="A7" s="11">
        <v>1</v>
      </c>
      <c r="B7" s="2" t="s">
        <v>28</v>
      </c>
      <c r="C7" s="3" t="s">
        <v>29</v>
      </c>
      <c r="D7" s="3" t="s">
        <v>53</v>
      </c>
      <c r="E7" s="7" t="s">
        <v>47</v>
      </c>
      <c r="F7" s="7" t="s">
        <v>47</v>
      </c>
      <c r="G7" s="7" t="s">
        <v>47</v>
      </c>
      <c r="H7" s="15" t="s">
        <v>29</v>
      </c>
    </row>
    <row r="8" spans="1:13" ht="30" x14ac:dyDescent="0.25">
      <c r="A8" s="3">
        <f>A7+1</f>
        <v>2</v>
      </c>
      <c r="B8" s="5" t="s">
        <v>36</v>
      </c>
      <c r="C8" s="3" t="s">
        <v>37</v>
      </c>
      <c r="D8" s="3" t="s">
        <v>53</v>
      </c>
      <c r="E8" s="7" t="s">
        <v>47</v>
      </c>
      <c r="F8" s="6" t="s">
        <v>37</v>
      </c>
      <c r="G8" s="15" t="s">
        <v>55</v>
      </c>
      <c r="H8" s="3" t="s">
        <v>51</v>
      </c>
    </row>
    <row r="9" spans="1:13" ht="30" x14ac:dyDescent="0.25">
      <c r="A9" s="4">
        <f>A8+0.1</f>
        <v>2.1</v>
      </c>
      <c r="B9" s="4" t="s">
        <v>33</v>
      </c>
      <c r="C9" s="3" t="s">
        <v>29</v>
      </c>
      <c r="D9" s="3" t="s">
        <v>53</v>
      </c>
      <c r="E9" s="3" t="s">
        <v>47</v>
      </c>
      <c r="F9" s="3" t="s">
        <v>54</v>
      </c>
      <c r="G9" s="15" t="s">
        <v>54</v>
      </c>
      <c r="H9" s="9" t="s">
        <v>57</v>
      </c>
    </row>
    <row r="10" spans="1:13" ht="30" x14ac:dyDescent="0.25">
      <c r="A10" s="4">
        <f t="shared" ref="A10:A11" si="0">A9+0.1</f>
        <v>2.2000000000000002</v>
      </c>
      <c r="B10" s="4" t="s">
        <v>34</v>
      </c>
      <c r="C10" s="3" t="s">
        <v>29</v>
      </c>
      <c r="D10" s="3" t="s">
        <v>53</v>
      </c>
      <c r="E10" s="3" t="s">
        <v>47</v>
      </c>
      <c r="F10" s="3" t="s">
        <v>55</v>
      </c>
      <c r="G10" s="15" t="s">
        <v>54</v>
      </c>
      <c r="H10" s="9" t="s">
        <v>57</v>
      </c>
    </row>
    <row r="11" spans="1:13" ht="30" x14ac:dyDescent="0.25">
      <c r="A11" s="4">
        <f t="shared" si="0"/>
        <v>2.3000000000000003</v>
      </c>
      <c r="B11" s="4" t="s">
        <v>35</v>
      </c>
      <c r="C11" s="3" t="s">
        <v>29</v>
      </c>
      <c r="D11" s="3" t="s">
        <v>53</v>
      </c>
      <c r="E11" s="3" t="s">
        <v>47</v>
      </c>
      <c r="F11" s="3" t="s">
        <v>55</v>
      </c>
      <c r="G11" s="15" t="s">
        <v>54</v>
      </c>
      <c r="H11" s="9" t="s">
        <v>58</v>
      </c>
    </row>
    <row r="12" spans="1:13" x14ac:dyDescent="0.25">
      <c r="A12" s="3">
        <f>A11+1-0.3</f>
        <v>3.0000000000000004</v>
      </c>
      <c r="B12" s="2" t="s">
        <v>5</v>
      </c>
      <c r="C12" s="3" t="s">
        <v>37</v>
      </c>
      <c r="D12" s="3" t="s">
        <v>53</v>
      </c>
      <c r="E12" s="3" t="s">
        <v>47</v>
      </c>
      <c r="F12" s="3" t="s">
        <v>56</v>
      </c>
      <c r="G12" s="15" t="s">
        <v>56</v>
      </c>
      <c r="H12" s="3" t="s">
        <v>51</v>
      </c>
    </row>
    <row r="13" spans="1:13" x14ac:dyDescent="0.25">
      <c r="A13" s="3">
        <f t="shared" ref="A13:A16" si="1">A12+1</f>
        <v>4</v>
      </c>
      <c r="B13" s="2" t="s">
        <v>6</v>
      </c>
      <c r="C13" s="3" t="s">
        <v>29</v>
      </c>
      <c r="D13" s="3" t="s">
        <v>53</v>
      </c>
      <c r="E13" s="3" t="s">
        <v>47</v>
      </c>
      <c r="F13" s="3" t="s">
        <v>29</v>
      </c>
      <c r="G13" s="18" t="s">
        <v>55</v>
      </c>
      <c r="H13" s="3" t="s">
        <v>51</v>
      </c>
      <c r="J13" s="1" t="s">
        <v>72</v>
      </c>
    </row>
    <row r="14" spans="1:13" ht="30" x14ac:dyDescent="0.25">
      <c r="A14" s="3">
        <f t="shared" si="1"/>
        <v>5</v>
      </c>
      <c r="B14" s="5" t="s">
        <v>30</v>
      </c>
      <c r="C14" s="7" t="s">
        <v>47</v>
      </c>
      <c r="D14" s="3" t="s">
        <v>53</v>
      </c>
      <c r="E14" s="7" t="s">
        <v>47</v>
      </c>
      <c r="F14" s="7" t="s">
        <v>47</v>
      </c>
      <c r="G14" s="7" t="s">
        <v>47</v>
      </c>
      <c r="H14" s="3" t="s">
        <v>51</v>
      </c>
      <c r="J14" s="11" t="s">
        <v>48</v>
      </c>
      <c r="K14" s="11" t="s">
        <v>47</v>
      </c>
      <c r="L14" s="11" t="s">
        <v>49</v>
      </c>
      <c r="M14" s="11" t="s">
        <v>29</v>
      </c>
    </row>
    <row r="15" spans="1:13" ht="30" x14ac:dyDescent="0.25">
      <c r="A15" s="3">
        <f t="shared" si="1"/>
        <v>6</v>
      </c>
      <c r="B15" s="5" t="s">
        <v>7</v>
      </c>
      <c r="C15" s="3" t="s">
        <v>29</v>
      </c>
      <c r="D15" s="3" t="s">
        <v>53</v>
      </c>
      <c r="E15" s="3" t="s">
        <v>47</v>
      </c>
      <c r="F15" s="3" t="s">
        <v>54</v>
      </c>
      <c r="G15" s="15" t="s">
        <v>55</v>
      </c>
      <c r="H15" s="3" t="s">
        <v>51</v>
      </c>
      <c r="J15" s="11">
        <f>52-3</f>
        <v>49</v>
      </c>
      <c r="K15" s="11">
        <v>13</v>
      </c>
      <c r="L15" s="11">
        <f>J15-K15-M15</f>
        <v>27</v>
      </c>
      <c r="M15" s="11">
        <v>9</v>
      </c>
    </row>
    <row r="16" spans="1:13" ht="45" x14ac:dyDescent="0.25">
      <c r="A16" s="3">
        <f t="shared" si="1"/>
        <v>7</v>
      </c>
      <c r="B16" s="14" t="s">
        <v>40</v>
      </c>
      <c r="C16" s="3" t="s">
        <v>29</v>
      </c>
      <c r="D16" s="3" t="s">
        <v>53</v>
      </c>
      <c r="E16" s="7" t="s">
        <v>47</v>
      </c>
      <c r="F16" s="7" t="s">
        <v>47</v>
      </c>
      <c r="G16" s="7" t="s">
        <v>47</v>
      </c>
      <c r="H16" s="3" t="s">
        <v>51</v>
      </c>
    </row>
    <row r="17" spans="1:13" x14ac:dyDescent="0.25">
      <c r="A17" s="27"/>
      <c r="B17" s="28"/>
      <c r="C17" s="28"/>
      <c r="D17" s="28"/>
      <c r="E17" s="28"/>
      <c r="F17" s="28"/>
      <c r="G17" s="28"/>
      <c r="H17" s="29"/>
    </row>
    <row r="18" spans="1:13" x14ac:dyDescent="0.25">
      <c r="A18" s="24" t="s">
        <v>9</v>
      </c>
      <c r="B18" s="25"/>
      <c r="C18" s="25"/>
      <c r="D18" s="25"/>
      <c r="E18" s="25"/>
      <c r="F18" s="25"/>
      <c r="G18" s="25"/>
      <c r="H18" s="26"/>
    </row>
    <row r="19" spans="1:13" x14ac:dyDescent="0.25">
      <c r="A19" s="3">
        <f>A16+1</f>
        <v>8</v>
      </c>
      <c r="B19" s="2" t="s">
        <v>10</v>
      </c>
      <c r="C19" s="3" t="s">
        <v>29</v>
      </c>
      <c r="D19" s="3" t="s">
        <v>53</v>
      </c>
      <c r="E19" s="3" t="s">
        <v>29</v>
      </c>
      <c r="F19" s="3" t="s">
        <v>29</v>
      </c>
      <c r="G19" s="3" t="s">
        <v>29</v>
      </c>
      <c r="H19" s="3" t="s">
        <v>51</v>
      </c>
    </row>
    <row r="20" spans="1:13" x14ac:dyDescent="0.25">
      <c r="A20" s="3">
        <f>A19+1</f>
        <v>9</v>
      </c>
      <c r="B20" s="12" t="s">
        <v>31</v>
      </c>
      <c r="C20" s="7" t="s">
        <v>47</v>
      </c>
      <c r="D20" s="7" t="s">
        <v>47</v>
      </c>
      <c r="E20" s="7" t="s">
        <v>47</v>
      </c>
      <c r="F20" s="7" t="s">
        <v>47</v>
      </c>
      <c r="G20" s="7" t="s">
        <v>47</v>
      </c>
      <c r="H20" s="10" t="s">
        <v>51</v>
      </c>
    </row>
    <row r="21" spans="1:13" x14ac:dyDescent="0.25">
      <c r="A21" s="3">
        <f t="shared" ref="A21:A33" si="2">A20+1</f>
        <v>10</v>
      </c>
      <c r="B21" s="12" t="s">
        <v>32</v>
      </c>
      <c r="C21" s="7" t="s">
        <v>47</v>
      </c>
      <c r="D21" s="7" t="s">
        <v>47</v>
      </c>
      <c r="E21" s="7" t="s">
        <v>47</v>
      </c>
      <c r="F21" s="7" t="s">
        <v>47</v>
      </c>
      <c r="G21" s="7" t="s">
        <v>47</v>
      </c>
      <c r="H21" s="10" t="s">
        <v>59</v>
      </c>
    </row>
    <row r="22" spans="1:13" x14ac:dyDescent="0.25">
      <c r="A22" s="3">
        <f t="shared" si="2"/>
        <v>11</v>
      </c>
      <c r="B22" s="2" t="s">
        <v>11</v>
      </c>
      <c r="C22" s="3" t="s">
        <v>29</v>
      </c>
      <c r="D22" s="3" t="s">
        <v>53</v>
      </c>
      <c r="E22" s="3" t="s">
        <v>29</v>
      </c>
      <c r="F22" s="35" t="s">
        <v>60</v>
      </c>
      <c r="G22" s="33" t="s">
        <v>60</v>
      </c>
      <c r="H22" s="10" t="s">
        <v>59</v>
      </c>
    </row>
    <row r="23" spans="1:13" x14ac:dyDescent="0.25">
      <c r="A23" s="3">
        <f t="shared" si="2"/>
        <v>12</v>
      </c>
      <c r="B23" s="2" t="s">
        <v>12</v>
      </c>
      <c r="C23" s="3" t="s">
        <v>29</v>
      </c>
      <c r="D23" s="3" t="s">
        <v>53</v>
      </c>
      <c r="E23" s="3" t="s">
        <v>29</v>
      </c>
      <c r="F23" s="36"/>
      <c r="G23" s="34"/>
      <c r="H23" s="10" t="s">
        <v>59</v>
      </c>
    </row>
    <row r="24" spans="1:13" ht="30" x14ac:dyDescent="0.25">
      <c r="A24" s="3">
        <f t="shared" si="2"/>
        <v>13</v>
      </c>
      <c r="B24" s="2" t="s">
        <v>13</v>
      </c>
      <c r="C24" s="3" t="s">
        <v>29</v>
      </c>
      <c r="D24" s="3" t="s">
        <v>53</v>
      </c>
      <c r="E24" s="3" t="s">
        <v>29</v>
      </c>
      <c r="F24" s="9" t="s">
        <v>60</v>
      </c>
      <c r="G24" s="19" t="s">
        <v>60</v>
      </c>
      <c r="H24" s="10" t="s">
        <v>59</v>
      </c>
    </row>
    <row r="25" spans="1:13" x14ac:dyDescent="0.25">
      <c r="A25" s="3">
        <f t="shared" si="2"/>
        <v>14</v>
      </c>
      <c r="B25" s="2" t="s">
        <v>14</v>
      </c>
      <c r="C25" s="3" t="s">
        <v>29</v>
      </c>
      <c r="D25" s="3" t="s">
        <v>53</v>
      </c>
      <c r="E25" s="3" t="s">
        <v>29</v>
      </c>
      <c r="F25" s="3" t="s">
        <v>29</v>
      </c>
      <c r="G25" s="3" t="s">
        <v>29</v>
      </c>
      <c r="H25" s="10" t="s">
        <v>59</v>
      </c>
    </row>
    <row r="26" spans="1:13" x14ac:dyDescent="0.25">
      <c r="A26" s="3">
        <f t="shared" si="2"/>
        <v>15</v>
      </c>
      <c r="B26" s="2" t="s">
        <v>15</v>
      </c>
      <c r="C26" s="3" t="s">
        <v>29</v>
      </c>
      <c r="D26" s="3" t="s">
        <v>53</v>
      </c>
      <c r="E26" s="3" t="s">
        <v>47</v>
      </c>
      <c r="F26" s="3" t="s">
        <v>55</v>
      </c>
      <c r="G26" s="15" t="s">
        <v>55</v>
      </c>
      <c r="H26" s="10" t="s">
        <v>59</v>
      </c>
    </row>
    <row r="27" spans="1:13" x14ac:dyDescent="0.25">
      <c r="A27" s="3">
        <f t="shared" si="2"/>
        <v>16</v>
      </c>
      <c r="B27" s="2" t="s">
        <v>16</v>
      </c>
      <c r="C27" s="3" t="s">
        <v>29</v>
      </c>
      <c r="D27" s="3" t="s">
        <v>53</v>
      </c>
      <c r="E27" s="3" t="s">
        <v>47</v>
      </c>
      <c r="F27" s="3" t="s">
        <v>61</v>
      </c>
      <c r="G27" s="18" t="s">
        <v>62</v>
      </c>
      <c r="H27" s="10" t="s">
        <v>59</v>
      </c>
    </row>
    <row r="28" spans="1:13" x14ac:dyDescent="0.25">
      <c r="A28" s="3">
        <f t="shared" si="2"/>
        <v>17</v>
      </c>
      <c r="B28" s="2" t="s">
        <v>17</v>
      </c>
      <c r="C28" s="3" t="s">
        <v>41</v>
      </c>
      <c r="D28" s="3" t="s">
        <v>53</v>
      </c>
      <c r="E28" s="3" t="s">
        <v>41</v>
      </c>
      <c r="F28" s="3" t="s">
        <v>41</v>
      </c>
      <c r="G28" s="3" t="s">
        <v>41</v>
      </c>
      <c r="H28" s="3" t="s">
        <v>44</v>
      </c>
    </row>
    <row r="29" spans="1:13" x14ac:dyDescent="0.25">
      <c r="A29" s="3">
        <f t="shared" si="2"/>
        <v>18</v>
      </c>
      <c r="B29" s="2" t="s">
        <v>18</v>
      </c>
      <c r="C29" s="3" t="s">
        <v>29</v>
      </c>
      <c r="D29" s="3" t="s">
        <v>53</v>
      </c>
      <c r="E29" s="7" t="s">
        <v>47</v>
      </c>
      <c r="F29" s="7" t="s">
        <v>47</v>
      </c>
      <c r="G29" s="7" t="s">
        <v>47</v>
      </c>
      <c r="H29" s="3" t="s">
        <v>37</v>
      </c>
      <c r="J29" s="1" t="s">
        <v>72</v>
      </c>
    </row>
    <row r="30" spans="1:13" ht="30" x14ac:dyDescent="0.25">
      <c r="A30" s="3">
        <f t="shared" si="2"/>
        <v>19</v>
      </c>
      <c r="B30" s="2" t="s">
        <v>19</v>
      </c>
      <c r="C30" s="3" t="s">
        <v>29</v>
      </c>
      <c r="D30" s="3" t="s">
        <v>53</v>
      </c>
      <c r="E30" s="3" t="s">
        <v>29</v>
      </c>
      <c r="F30" s="9" t="s">
        <v>63</v>
      </c>
      <c r="G30" s="9" t="s">
        <v>64</v>
      </c>
      <c r="H30" s="10" t="s">
        <v>59</v>
      </c>
      <c r="J30" s="11" t="s">
        <v>48</v>
      </c>
      <c r="K30" s="11" t="s">
        <v>47</v>
      </c>
      <c r="L30" s="11" t="s">
        <v>49</v>
      </c>
      <c r="M30" s="11" t="s">
        <v>29</v>
      </c>
    </row>
    <row r="31" spans="1:13" x14ac:dyDescent="0.25">
      <c r="A31" s="3">
        <f t="shared" si="2"/>
        <v>20</v>
      </c>
      <c r="B31" s="2" t="s">
        <v>20</v>
      </c>
      <c r="C31" s="3" t="s">
        <v>29</v>
      </c>
      <c r="D31" s="3" t="s">
        <v>53</v>
      </c>
      <c r="E31" s="3" t="s">
        <v>47</v>
      </c>
      <c r="F31" s="3" t="s">
        <v>55</v>
      </c>
      <c r="G31" s="15" t="s">
        <v>55</v>
      </c>
      <c r="H31" s="10" t="s">
        <v>59</v>
      </c>
      <c r="J31" s="11">
        <v>76</v>
      </c>
      <c r="K31" s="11">
        <f>12+13</f>
        <v>25</v>
      </c>
      <c r="L31" s="11">
        <f>J31-K31-M31</f>
        <v>30</v>
      </c>
      <c r="M31" s="11">
        <v>21</v>
      </c>
    </row>
    <row r="32" spans="1:13" x14ac:dyDescent="0.25">
      <c r="A32" s="3">
        <f t="shared" si="2"/>
        <v>21</v>
      </c>
      <c r="B32" s="12" t="s">
        <v>45</v>
      </c>
      <c r="C32" s="7" t="s">
        <v>47</v>
      </c>
      <c r="D32" s="7" t="s">
        <v>47</v>
      </c>
      <c r="E32" s="7" t="s">
        <v>47</v>
      </c>
      <c r="F32" s="7" t="s">
        <v>47</v>
      </c>
      <c r="G32" s="7" t="s">
        <v>47</v>
      </c>
      <c r="H32" s="7" t="s">
        <v>47</v>
      </c>
      <c r="J32" s="13"/>
      <c r="K32" s="13"/>
      <c r="L32" s="13"/>
    </row>
    <row r="33" spans="1:13" x14ac:dyDescent="0.25">
      <c r="A33" s="3">
        <f t="shared" si="2"/>
        <v>22</v>
      </c>
      <c r="B33" s="12" t="s">
        <v>46</v>
      </c>
      <c r="C33" s="7" t="s">
        <v>47</v>
      </c>
      <c r="D33" s="7" t="s">
        <v>47</v>
      </c>
      <c r="E33" s="7" t="s">
        <v>47</v>
      </c>
      <c r="F33" s="7" t="s">
        <v>47</v>
      </c>
      <c r="G33" s="7" t="s">
        <v>47</v>
      </c>
      <c r="H33" s="7" t="s">
        <v>47</v>
      </c>
      <c r="J33" s="13"/>
      <c r="K33" s="13"/>
      <c r="L33" s="13"/>
    </row>
    <row r="34" spans="1:13" x14ac:dyDescent="0.25">
      <c r="A34" s="27"/>
      <c r="B34" s="28"/>
      <c r="C34" s="28"/>
      <c r="D34" s="28"/>
      <c r="E34" s="28"/>
      <c r="F34" s="28"/>
      <c r="G34" s="28"/>
      <c r="H34" s="29"/>
    </row>
    <row r="35" spans="1:13" x14ac:dyDescent="0.25">
      <c r="A35" s="24" t="s">
        <v>21</v>
      </c>
      <c r="B35" s="25"/>
      <c r="C35" s="25"/>
      <c r="D35" s="25"/>
      <c r="E35" s="25"/>
      <c r="F35" s="25"/>
      <c r="G35" s="25"/>
      <c r="H35" s="26"/>
    </row>
    <row r="36" spans="1:13" ht="30" x14ac:dyDescent="0.25">
      <c r="A36" s="3">
        <f>A33+1</f>
        <v>23</v>
      </c>
      <c r="B36" s="2" t="s">
        <v>21</v>
      </c>
      <c r="C36" s="3" t="s">
        <v>29</v>
      </c>
      <c r="D36" s="3"/>
      <c r="E36" s="3" t="s">
        <v>29</v>
      </c>
      <c r="F36" s="9" t="s">
        <v>57</v>
      </c>
      <c r="G36" s="20" t="s">
        <v>58</v>
      </c>
      <c r="H36" s="15" t="s">
        <v>59</v>
      </c>
      <c r="J36" s="1" t="s">
        <v>72</v>
      </c>
    </row>
    <row r="37" spans="1:13" ht="30" x14ac:dyDescent="0.25">
      <c r="A37" s="4">
        <f>A36+0.1</f>
        <v>23.1</v>
      </c>
      <c r="B37" s="4" t="s">
        <v>22</v>
      </c>
      <c r="C37" s="3" t="s">
        <v>29</v>
      </c>
      <c r="D37" s="3"/>
      <c r="E37" s="3" t="s">
        <v>29</v>
      </c>
      <c r="F37" s="9" t="s">
        <v>57</v>
      </c>
      <c r="G37" s="20" t="s">
        <v>57</v>
      </c>
      <c r="H37" s="15" t="s">
        <v>51</v>
      </c>
      <c r="J37" s="11" t="s">
        <v>48</v>
      </c>
      <c r="K37" s="11" t="s">
        <v>47</v>
      </c>
      <c r="L37" s="11" t="s">
        <v>49</v>
      </c>
      <c r="M37" s="11" t="s">
        <v>29</v>
      </c>
    </row>
    <row r="38" spans="1:13" x14ac:dyDescent="0.25">
      <c r="A38" s="3">
        <f>A36+1</f>
        <v>24</v>
      </c>
      <c r="B38" s="2" t="s">
        <v>23</v>
      </c>
      <c r="C38" s="3" t="s">
        <v>29</v>
      </c>
      <c r="D38" s="3"/>
      <c r="E38" s="3" t="s">
        <v>47</v>
      </c>
      <c r="F38" s="3" t="s">
        <v>62</v>
      </c>
      <c r="G38" s="18" t="s">
        <v>62</v>
      </c>
      <c r="H38" s="3" t="s">
        <v>51</v>
      </c>
      <c r="J38" s="11">
        <v>15</v>
      </c>
      <c r="K38" s="11">
        <v>0</v>
      </c>
      <c r="L38" s="11">
        <f>J38-K38-M38</f>
        <v>10</v>
      </c>
      <c r="M38" s="11">
        <v>5</v>
      </c>
    </row>
    <row r="39" spans="1:13" x14ac:dyDescent="0.25">
      <c r="A39" s="27"/>
      <c r="B39" s="28"/>
      <c r="C39" s="28"/>
      <c r="D39" s="28"/>
      <c r="E39" s="28"/>
      <c r="F39" s="28"/>
      <c r="G39" s="28"/>
      <c r="H39" s="29"/>
    </row>
    <row r="40" spans="1:13" x14ac:dyDescent="0.25">
      <c r="A40" s="24" t="s">
        <v>24</v>
      </c>
      <c r="B40" s="25"/>
      <c r="C40" s="25"/>
      <c r="D40" s="25"/>
      <c r="E40" s="25"/>
      <c r="F40" s="25"/>
      <c r="G40" s="25"/>
      <c r="H40" s="26"/>
      <c r="J40" s="1" t="s">
        <v>72</v>
      </c>
    </row>
    <row r="41" spans="1:13" x14ac:dyDescent="0.25">
      <c r="A41" s="3">
        <f>A38+1</f>
        <v>25</v>
      </c>
      <c r="B41" s="2" t="s">
        <v>24</v>
      </c>
      <c r="C41" s="3" t="s">
        <v>29</v>
      </c>
      <c r="D41" s="3"/>
      <c r="E41" s="3" t="s">
        <v>47</v>
      </c>
      <c r="F41" s="3" t="s">
        <v>65</v>
      </c>
      <c r="G41" s="18" t="s">
        <v>55</v>
      </c>
      <c r="H41" s="3" t="s">
        <v>51</v>
      </c>
      <c r="J41" s="11" t="s">
        <v>48</v>
      </c>
      <c r="K41" s="11" t="s">
        <v>47</v>
      </c>
      <c r="L41" s="11" t="s">
        <v>49</v>
      </c>
      <c r="M41" s="11" t="s">
        <v>29</v>
      </c>
    </row>
    <row r="42" spans="1:13" x14ac:dyDescent="0.25">
      <c r="A42" s="4">
        <f>A41+0.1</f>
        <v>25.1</v>
      </c>
      <c r="B42" s="2" t="s">
        <v>25</v>
      </c>
      <c r="C42" s="15" t="s">
        <v>29</v>
      </c>
      <c r="D42" s="15"/>
      <c r="E42" s="3" t="s">
        <v>29</v>
      </c>
      <c r="F42" s="3" t="s">
        <v>29</v>
      </c>
      <c r="G42" s="3" t="s">
        <v>29</v>
      </c>
      <c r="H42" s="3" t="s">
        <v>51</v>
      </c>
      <c r="J42" s="11">
        <v>10</v>
      </c>
      <c r="K42" s="11">
        <v>0</v>
      </c>
      <c r="L42" s="11">
        <f>J42-K42-M42</f>
        <v>5</v>
      </c>
      <c r="M42" s="11">
        <v>5</v>
      </c>
    </row>
    <row r="44" spans="1:13" x14ac:dyDescent="0.25">
      <c r="B44" s="21"/>
      <c r="C44" s="3" t="s">
        <v>67</v>
      </c>
      <c r="D44" s="1"/>
      <c r="E44" s="1"/>
      <c r="F44" s="1"/>
      <c r="G44" s="1"/>
      <c r="H44" s="1"/>
      <c r="J44" s="1" t="s">
        <v>72</v>
      </c>
    </row>
    <row r="45" spans="1:13" x14ac:dyDescent="0.25">
      <c r="B45" s="22"/>
      <c r="C45" s="3" t="s">
        <v>68</v>
      </c>
      <c r="D45" s="1"/>
      <c r="E45" s="1"/>
      <c r="F45" s="1"/>
      <c r="G45" s="1"/>
      <c r="H45" s="1"/>
      <c r="J45" s="3" t="s">
        <v>48</v>
      </c>
      <c r="K45" s="3" t="s">
        <v>47</v>
      </c>
      <c r="L45" s="11" t="s">
        <v>49</v>
      </c>
      <c r="M45" s="2" t="s">
        <v>29</v>
      </c>
    </row>
    <row r="46" spans="1:13" x14ac:dyDescent="0.25">
      <c r="B46" s="2" t="s">
        <v>70</v>
      </c>
      <c r="C46" s="3" t="s">
        <v>71</v>
      </c>
      <c r="D46" s="1"/>
      <c r="E46" s="1"/>
      <c r="F46" s="1"/>
      <c r="G46" s="1"/>
      <c r="H46" s="1"/>
      <c r="J46" s="3">
        <f>J15+J31+J38+J42</f>
        <v>150</v>
      </c>
      <c r="K46" s="3">
        <f>K15+K31+K38+K42</f>
        <v>38</v>
      </c>
      <c r="L46" s="3">
        <f>L15+L31+L38+L42</f>
        <v>72</v>
      </c>
      <c r="M46" s="2">
        <f>M15+M31+M38+M42</f>
        <v>40</v>
      </c>
    </row>
    <row r="48" spans="1:13" x14ac:dyDescent="0.25">
      <c r="B48" s="6" t="s">
        <v>38</v>
      </c>
    </row>
    <row r="49" spans="2:3" x14ac:dyDescent="0.25">
      <c r="B49" s="8" t="s">
        <v>66</v>
      </c>
      <c r="C49" s="8"/>
    </row>
    <row r="50" spans="2:3" x14ac:dyDescent="0.25">
      <c r="B50" s="8" t="s">
        <v>39</v>
      </c>
      <c r="C50" s="8"/>
    </row>
    <row r="51" spans="2:3" x14ac:dyDescent="0.25">
      <c r="B51" s="8" t="s">
        <v>42</v>
      </c>
      <c r="C51" s="8"/>
    </row>
    <row r="52" spans="2:3" x14ac:dyDescent="0.25">
      <c r="B52" s="8" t="s">
        <v>43</v>
      </c>
      <c r="C52" s="8"/>
    </row>
  </sheetData>
  <mergeCells count="11">
    <mergeCell ref="A2:H3"/>
    <mergeCell ref="A35:H35"/>
    <mergeCell ref="A39:H39"/>
    <mergeCell ref="A40:H40"/>
    <mergeCell ref="A4:H4"/>
    <mergeCell ref="A17:H17"/>
    <mergeCell ref="A18:H18"/>
    <mergeCell ref="A34:H34"/>
    <mergeCell ref="G22:G23"/>
    <mergeCell ref="F22:F23"/>
    <mergeCell ref="D5:E5"/>
  </mergeCells>
  <pageMargins left="0.7" right="0.7" top="0.75" bottom="0.75" header="0.3" footer="0.3"/>
  <pageSetup paperSize="17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2018-10-09T19:01:43Z</dcterms:modified>
</cp:coreProperties>
</file>