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M:\LCLS-II\PMO\Baseline Change Requests\CS-060 LERF\"/>
    </mc:Choice>
  </mc:AlternateContent>
  <bookViews>
    <workbookView xWindow="1110" yWindow="60" windowWidth="18240" windowHeight="6855" tabRatio="628"/>
  </bookViews>
  <sheets>
    <sheet name="BCR Form" sheetId="1" r:id="rId1"/>
    <sheet name="Spend by FY" sheetId="3" r:id="rId2"/>
    <sheet name="Spend by Month" sheetId="5" r:id="rId3"/>
  </sheets>
  <externalReferences>
    <externalReference r:id="rId4"/>
    <externalReference r:id="rId5"/>
  </externalReferences>
  <definedNames>
    <definedName name="Check6" localSheetId="0">'BCR Form'!#REF!</definedName>
    <definedName name="NICUData">[1]Data!$A$2:$Z$101</definedName>
    <definedName name="_xlnm.Print_Area" localSheetId="0">'BCR Form'!$A$1:$L$71</definedName>
    <definedName name="_xlnm.Print_Area" localSheetId="1">'Spend by FY'!$A$8:$J$17</definedName>
    <definedName name="_xlnm.Print_Area" localSheetId="2">'Spend by Month'!$B$7:$BO$11</definedName>
    <definedName name="_xlnm.Print_Titles" localSheetId="0">'BCR Form'!$1:$7</definedName>
    <definedName name="_xlnm.Print_Titles" localSheetId="1">'Spend by FY'!$1:$4</definedName>
    <definedName name="_xlnm.Print_Titles" localSheetId="2">'Spend by Month'!$B:$C,'Spend by Month'!$1:$3</definedName>
    <definedName name="WestData">'[2]Data Pivot Table'!$A$2:$Y$100</definedName>
  </definedNames>
  <calcPr calcId="162913"/>
</workbook>
</file>

<file path=xl/calcChain.xml><?xml version="1.0" encoding="utf-8"?>
<calcChain xmlns="http://schemas.openxmlformats.org/spreadsheetml/2006/main">
  <c r="AW11" i="5" l="1"/>
  <c r="AX11" i="5"/>
  <c r="AY11" i="5"/>
  <c r="AZ11" i="5"/>
  <c r="BA11" i="5"/>
  <c r="BB11" i="5"/>
  <c r="BC11" i="5"/>
  <c r="BD11" i="5"/>
  <c r="BE11" i="5"/>
  <c r="BF11" i="5"/>
  <c r="BG11" i="5"/>
  <c r="BH11" i="5"/>
  <c r="BI11" i="5"/>
  <c r="BJ11" i="5"/>
  <c r="BK11" i="5"/>
  <c r="BL11" i="5"/>
  <c r="BM11" i="5"/>
  <c r="BN11" i="5"/>
  <c r="BO6" i="5"/>
  <c r="BO9" i="5" s="1"/>
  <c r="BO8" i="5"/>
  <c r="BO5" i="5"/>
  <c r="E8" i="5"/>
  <c r="F8" i="5"/>
  <c r="G8" i="5"/>
  <c r="H8" i="5"/>
  <c r="I8" i="5"/>
  <c r="J8" i="5"/>
  <c r="K8" i="5"/>
  <c r="L8" i="5"/>
  <c r="M8" i="5"/>
  <c r="N8" i="5"/>
  <c r="O8" i="5"/>
  <c r="P8" i="5"/>
  <c r="Q8" i="5"/>
  <c r="R8" i="5"/>
  <c r="S8" i="5"/>
  <c r="T8" i="5"/>
  <c r="U8" i="5"/>
  <c r="V8" i="5"/>
  <c r="W8" i="5"/>
  <c r="X8" i="5"/>
  <c r="Y8" i="5"/>
  <c r="Z8" i="5"/>
  <c r="AA8" i="5"/>
  <c r="AB8" i="5"/>
  <c r="AC8" i="5"/>
  <c r="AD8" i="5"/>
  <c r="AE8" i="5"/>
  <c r="AF8" i="5"/>
  <c r="AG8" i="5"/>
  <c r="AH8" i="5"/>
  <c r="AI8" i="5"/>
  <c r="AJ8" i="5"/>
  <c r="AK8" i="5"/>
  <c r="AL8" i="5"/>
  <c r="AM8" i="5"/>
  <c r="AN8" i="5"/>
  <c r="AO8" i="5"/>
  <c r="AP8" i="5"/>
  <c r="AQ8" i="5"/>
  <c r="AR8" i="5"/>
  <c r="AS8" i="5"/>
  <c r="AT8" i="5"/>
  <c r="AU8" i="5"/>
  <c r="AV8" i="5"/>
  <c r="AW8" i="5"/>
  <c r="AX8" i="5"/>
  <c r="AY8" i="5"/>
  <c r="AZ8" i="5"/>
  <c r="BA8" i="5"/>
  <c r="BB8" i="5"/>
  <c r="BC8" i="5"/>
  <c r="BD8" i="5"/>
  <c r="BE8" i="5"/>
  <c r="BF8" i="5"/>
  <c r="BG8" i="5"/>
  <c r="BH8" i="5"/>
  <c r="BI8" i="5"/>
  <c r="BJ8" i="5"/>
  <c r="BK8" i="5"/>
  <c r="BL8" i="5"/>
  <c r="BM8" i="5"/>
  <c r="BN8" i="5"/>
  <c r="E9" i="5"/>
  <c r="F9" i="5"/>
  <c r="G9" i="5"/>
  <c r="H9" i="5"/>
  <c r="I9" i="5"/>
  <c r="J9" i="5"/>
  <c r="K9" i="5"/>
  <c r="L9" i="5"/>
  <c r="M9" i="5"/>
  <c r="N9" i="5"/>
  <c r="O9" i="5"/>
  <c r="P9" i="5"/>
  <c r="Q9" i="5"/>
  <c r="R9" i="5"/>
  <c r="S9" i="5"/>
  <c r="T9" i="5"/>
  <c r="U9" i="5"/>
  <c r="V9" i="5"/>
  <c r="W9" i="5"/>
  <c r="X9" i="5"/>
  <c r="Y9" i="5"/>
  <c r="Z9" i="5"/>
  <c r="AA9" i="5"/>
  <c r="AB9" i="5"/>
  <c r="AC9" i="5"/>
  <c r="AD9" i="5"/>
  <c r="AE9" i="5"/>
  <c r="AF9" i="5"/>
  <c r="AG9" i="5"/>
  <c r="AH9" i="5"/>
  <c r="AI9" i="5"/>
  <c r="AJ9" i="5"/>
  <c r="AK9" i="5"/>
  <c r="AL9" i="5"/>
  <c r="AM9" i="5"/>
  <c r="AN9" i="5"/>
  <c r="AO9" i="5"/>
  <c r="AP9" i="5"/>
  <c r="AQ9" i="5"/>
  <c r="AR9" i="5"/>
  <c r="AS9" i="5"/>
  <c r="AT9" i="5"/>
  <c r="AU9" i="5"/>
  <c r="AV9" i="5"/>
  <c r="AW9" i="5"/>
  <c r="AX9" i="5"/>
  <c r="AY9" i="5"/>
  <c r="AZ9" i="5"/>
  <c r="BA9" i="5"/>
  <c r="BB9" i="5"/>
  <c r="BC9" i="5"/>
  <c r="BD9" i="5"/>
  <c r="BE9" i="5"/>
  <c r="BF9" i="5"/>
  <c r="BG9" i="5"/>
  <c r="BH9" i="5"/>
  <c r="BI9" i="5"/>
  <c r="BJ9" i="5"/>
  <c r="BK9" i="5"/>
  <c r="BL9" i="5"/>
  <c r="BM9" i="5"/>
  <c r="BN9" i="5"/>
  <c r="D9" i="5"/>
  <c r="D8" i="5"/>
  <c r="E9" i="3" l="1"/>
  <c r="F9" i="3"/>
  <c r="G9" i="3"/>
  <c r="H9" i="3"/>
  <c r="I9" i="3"/>
  <c r="E10" i="3"/>
  <c r="F10" i="3"/>
  <c r="G10" i="3"/>
  <c r="H10" i="3"/>
  <c r="I10" i="3"/>
  <c r="D10" i="3"/>
  <c r="D9" i="3"/>
  <c r="J7" i="3"/>
  <c r="J10" i="3" s="1"/>
  <c r="J6" i="3"/>
  <c r="J9" i="3" s="1"/>
  <c r="F17" i="1"/>
  <c r="G17" i="1"/>
  <c r="H17" i="1"/>
  <c r="I17" i="1"/>
  <c r="J17" i="1"/>
  <c r="K17" i="1"/>
  <c r="F15" i="1"/>
  <c r="G15" i="1"/>
  <c r="H15" i="1"/>
  <c r="I15" i="1"/>
  <c r="J15" i="1"/>
  <c r="K15" i="1"/>
  <c r="E15" i="1"/>
  <c r="E17" i="1"/>
  <c r="I20" i="1" l="1"/>
  <c r="K20" i="1"/>
  <c r="J20" i="1"/>
  <c r="F20" i="1"/>
  <c r="H20" i="1"/>
  <c r="G20" i="1"/>
  <c r="D17" i="3"/>
  <c r="K7" i="3"/>
  <c r="K10" i="3" s="1"/>
  <c r="H17" i="3" l="1"/>
  <c r="I17" i="3"/>
  <c r="G11" i="5" l="1"/>
  <c r="K11" i="5"/>
  <c r="O11" i="5"/>
  <c r="S11" i="5"/>
  <c r="W11" i="5"/>
  <c r="AA11" i="5"/>
  <c r="AE11" i="5"/>
  <c r="AI11" i="5"/>
  <c r="AM11" i="5"/>
  <c r="AQ11" i="5"/>
  <c r="AU11" i="5"/>
  <c r="BO11" i="5"/>
  <c r="H11" i="5"/>
  <c r="L11" i="5"/>
  <c r="P11" i="5"/>
  <c r="T11" i="5"/>
  <c r="X11" i="5"/>
  <c r="AB11" i="5"/>
  <c r="AF11" i="5"/>
  <c r="AJ11" i="5"/>
  <c r="AN11" i="5"/>
  <c r="AR11" i="5"/>
  <c r="AV11" i="5"/>
  <c r="E11" i="5"/>
  <c r="I11" i="5"/>
  <c r="M11" i="5"/>
  <c r="Q11" i="5"/>
  <c r="U11" i="5"/>
  <c r="Y11" i="5"/>
  <c r="AC11" i="5"/>
  <c r="AG11" i="5"/>
  <c r="AK11" i="5"/>
  <c r="AO11" i="5"/>
  <c r="AS11" i="5"/>
  <c r="F11" i="5"/>
  <c r="J11" i="5"/>
  <c r="N11" i="5"/>
  <c r="R11" i="5"/>
  <c r="V11" i="5"/>
  <c r="Z11" i="5"/>
  <c r="AD11" i="5"/>
  <c r="AH11" i="5"/>
  <c r="AL11" i="5"/>
  <c r="AP11" i="5"/>
  <c r="AT11" i="5"/>
  <c r="D11" i="5"/>
  <c r="J12" i="3" l="1"/>
  <c r="J17" i="3"/>
  <c r="G17" i="3"/>
  <c r="F17" i="3"/>
  <c r="E17" i="3"/>
  <c r="E20" i="1" l="1"/>
  <c r="L17" i="1"/>
  <c r="L15" i="1"/>
  <c r="L20" i="1" l="1"/>
  <c r="L21" i="1" s="1"/>
</calcChain>
</file>

<file path=xl/sharedStrings.xml><?xml version="1.0" encoding="utf-8"?>
<sst xmlns="http://schemas.openxmlformats.org/spreadsheetml/2006/main" count="119" uniqueCount="95">
  <si>
    <t>LEVEL 3</t>
  </si>
  <si>
    <t>LEVEL 2</t>
  </si>
  <si>
    <t>DATE</t>
  </si>
  <si>
    <t>SIGNATURE</t>
  </si>
  <si>
    <t>NAME</t>
  </si>
  <si>
    <t>TOTAL</t>
  </si>
  <si>
    <r>
      <t>BCR JUSTIFICATION:</t>
    </r>
    <r>
      <rPr>
        <sz val="8"/>
        <rFont val="Arial"/>
        <family val="2"/>
      </rPr>
      <t xml:space="preserve"> </t>
    </r>
  </si>
  <si>
    <t xml:space="preserve">CHANGE TITLE: </t>
  </si>
  <si>
    <t xml:space="preserve">DATE: </t>
  </si>
  <si>
    <t xml:space="preserve">PHONE:  </t>
  </si>
  <si>
    <t>ORIGINATOR:</t>
  </si>
  <si>
    <t>LEVEL</t>
  </si>
  <si>
    <t>Baseline Change Request (BCR)</t>
  </si>
  <si>
    <t>LEVEL 1</t>
  </si>
  <si>
    <t>N/A</t>
  </si>
  <si>
    <t>Project Director</t>
  </si>
  <si>
    <t>Control Account / Description</t>
  </si>
  <si>
    <t>BCR No.</t>
  </si>
  <si>
    <t>LCLS-II</t>
  </si>
  <si>
    <t>FY 2016</t>
  </si>
  <si>
    <t>FY 2017</t>
  </si>
  <si>
    <t>J.Galayda</t>
  </si>
  <si>
    <t>System Manager</t>
  </si>
  <si>
    <t>J. Chan</t>
  </si>
  <si>
    <t>Electron Systems</t>
  </si>
  <si>
    <t>Photon Systems</t>
  </si>
  <si>
    <t>M. Rowen</t>
  </si>
  <si>
    <t>Conventional Facilities</t>
  </si>
  <si>
    <t>LEVEL 4</t>
  </si>
  <si>
    <t xml:space="preserve">COM Types effected by this BCR:               </t>
  </si>
  <si>
    <t xml:space="preserve">Director, Office of Science </t>
  </si>
  <si>
    <t>WBS/WBS/Milestone Dictionary or Level 1-3 Milestones (any change to Milestone Dates or WBS/Milestone Dictionary):</t>
  </si>
  <si>
    <t>SCHEDULE (any impact on schedule. critical path(s) and adjoining systems?):</t>
  </si>
  <si>
    <t>TECHNICAL (any impact on KPP, GRD, PRD Parameters and system capabilities?):</t>
  </si>
  <si>
    <t>Impact of NOT Approving or Delaying Approval of this Request (Alternatives considered and options available):</t>
  </si>
  <si>
    <t>INTEGRATION (any impact on associated and adjoining systems?)</t>
  </si>
  <si>
    <t>H. Lee/H. Joma</t>
  </si>
  <si>
    <t>DOE Federal Project Director /Deputy Federal Project Director</t>
  </si>
  <si>
    <t>B. Law</t>
  </si>
  <si>
    <t>M.Reichanadter</t>
  </si>
  <si>
    <t>Cryo Systems</t>
  </si>
  <si>
    <t>M.Ross</t>
  </si>
  <si>
    <t>Project Controls</t>
  </si>
  <si>
    <t>Current Baseline</t>
  </si>
  <si>
    <t>Proposed Baseline</t>
  </si>
  <si>
    <t>Thru FY 2015</t>
  </si>
  <si>
    <t>FY 2018</t>
  </si>
  <si>
    <t>FY 2019</t>
  </si>
  <si>
    <t>FY 2020</t>
  </si>
  <si>
    <t>FY 2021</t>
  </si>
  <si>
    <t xml:space="preserve">Total Increase / (Decrease) to Baseline </t>
  </si>
  <si>
    <t>Total Increase / (Decrease) to Contingency</t>
  </si>
  <si>
    <t>Total TPC Change</t>
  </si>
  <si>
    <t>Control Account</t>
  </si>
  <si>
    <t xml:space="preserve">Grand Total </t>
  </si>
  <si>
    <t>Change to MR:</t>
  </si>
  <si>
    <t>LCLS II Spend Plan by FY at CA Level (impacted CA's only)</t>
  </si>
  <si>
    <t>Total</t>
  </si>
  <si>
    <t>BCWS</t>
  </si>
  <si>
    <t>LCLS II Spend Plan by Month at CA Level (impacted CA's only)</t>
  </si>
  <si>
    <t>Grand Total</t>
  </si>
  <si>
    <t>Increase/ (Decrease) to Baseline</t>
  </si>
  <si>
    <r>
      <rPr>
        <b/>
        <sz val="14"/>
        <color rgb="FFFF0000"/>
        <rFont val="Times New Roman"/>
        <family val="1"/>
      </rPr>
      <t>RQD:</t>
    </r>
    <r>
      <rPr>
        <sz val="12"/>
        <rFont val="Times New Roman"/>
        <family val="1"/>
      </rPr>
      <t xml:space="preserve">  Please make sure you address Milestone/WBS Dictionary if changes are required</t>
    </r>
  </si>
  <si>
    <r>
      <rPr>
        <b/>
        <sz val="14"/>
        <color rgb="FFFF0000"/>
        <rFont val="Times New Roman"/>
        <family val="1"/>
      </rPr>
      <t xml:space="preserve">RQD: </t>
    </r>
    <r>
      <rPr>
        <sz val="12"/>
        <rFont val="Times New Roman"/>
        <family val="1"/>
      </rPr>
      <t xml:space="preserve"> Please indicate any technical changes</t>
    </r>
  </si>
  <si>
    <r>
      <rPr>
        <b/>
        <sz val="14"/>
        <color rgb="FFFF0000"/>
        <rFont val="Times New Roman"/>
        <family val="1"/>
      </rPr>
      <t xml:space="preserve">RQD: </t>
    </r>
    <r>
      <rPr>
        <sz val="12"/>
        <rFont val="Times New Roman"/>
        <family val="1"/>
      </rPr>
      <t xml:space="preserve"> Please indicate if you added new activities/resources as part of BCR and/or what changes were made to the schedule. Unless it was a coding change BCR, then there is no impact to schedule. Another thing to address would be changes to float values</t>
    </r>
  </si>
  <si>
    <r>
      <rPr>
        <b/>
        <sz val="14"/>
        <color rgb="FFFF0000"/>
        <rFont val="Times New Roman"/>
        <family val="1"/>
      </rPr>
      <t>RQD:</t>
    </r>
    <r>
      <rPr>
        <sz val="12"/>
        <rFont val="Times New Roman"/>
        <family val="1"/>
      </rPr>
      <t xml:space="preserve"> This section should address if this BCR other CA's outside of this BCR's scope and if all impacted CAMs/SMs are aware of this change</t>
    </r>
  </si>
  <si>
    <r>
      <rPr>
        <b/>
        <sz val="14"/>
        <color rgb="FFFF0000"/>
        <rFont val="Times New Roman"/>
        <family val="1"/>
      </rPr>
      <t>RQD:</t>
    </r>
    <r>
      <rPr>
        <sz val="12"/>
        <rFont val="Times New Roman"/>
        <family val="1"/>
      </rPr>
      <t xml:space="preserve"> If alternatives were considered, please make sure these are addressed here.</t>
    </r>
  </si>
  <si>
    <r>
      <t xml:space="preserve">RQD: </t>
    </r>
    <r>
      <rPr>
        <sz val="11"/>
        <rFont val="Times New Roman"/>
        <family val="1"/>
      </rPr>
      <t>The justification needs to clearly state the scope change/adds/removes etc.</t>
    </r>
  </si>
  <si>
    <r>
      <t xml:space="preserve">RQD: </t>
    </r>
    <r>
      <rPr>
        <sz val="12"/>
        <rFont val="Times New Roman"/>
        <family val="1"/>
      </rPr>
      <t>A BCR Title title</t>
    </r>
  </si>
  <si>
    <t>Approval Authorizations</t>
  </si>
  <si>
    <t>Project Management</t>
  </si>
  <si>
    <t>Compliance</t>
  </si>
  <si>
    <t>Finance</t>
  </si>
  <si>
    <t>ES&amp;H</t>
  </si>
  <si>
    <t>Others:</t>
  </si>
  <si>
    <t>J. Cardoso</t>
  </si>
  <si>
    <t>D.Schultz</t>
  </si>
  <si>
    <t>OPC</t>
  </si>
  <si>
    <t>CAM</t>
  </si>
  <si>
    <t>Ed Daly</t>
  </si>
  <si>
    <t>757-269-7721</t>
  </si>
  <si>
    <t>No impact on associated and adjoining systems.</t>
  </si>
  <si>
    <t>No impact to KPP, GRD, PRD Parameters and system capabilities.</t>
  </si>
  <si>
    <t>BCR_IMPA</t>
  </si>
  <si>
    <t>Cost Set</t>
  </si>
  <si>
    <t>J.Chaffin</t>
  </si>
  <si>
    <t>The approval of this BCR serves as the authorization for work to proceed on the scope identified on this BCR.</t>
  </si>
  <si>
    <t>LERF as Additional CM Testing Facility</t>
  </si>
  <si>
    <t>1.04.06.15 Infrastructure</t>
  </si>
  <si>
    <t>Third Cryomodule test stand would not be available to mitigate schedule risk</t>
  </si>
  <si>
    <t>No impact to schedule or adjoinimg systems. This BCR adds activities for the described effort.</t>
  </si>
  <si>
    <t>No milestones will be affected. The WBS dictionary will be changed</t>
  </si>
  <si>
    <t>The current plan is to test cryomodules at each partner lab with no planned re-test.  Each lab has one test facility which can accommodate one cryomodule's testing at a time.  This BCR adds scope for an additional testing facility at JLAB to allow for more testing cycles and to address potential cryomodule delivery delays associated with unplanned test facility downtime, unplanned re-testing of reworked CMs, and supply chain delays associated with cavity deliveries.</t>
  </si>
  <si>
    <t>LCLS.CryoMod-011, LCLS.Cryomod-029</t>
  </si>
  <si>
    <t>CS-060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</si>
</sst>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0.0_);\(#,##0.0\)"/>
    <numFmt numFmtId="166" formatCode="_(* #,##0_);_(* \(#,##0\);_(* &quot;-&quot;??_);_(@_)"/>
  </numFmts>
  <fonts count="29" x14ac:knownFonts="1">
    <font>
      <sz val="11"/>
      <color theme="1"/>
      <name val="Calibri"/>
      <family val="2"/>
      <scheme val="minor"/>
    </font>
    <font>
      <sz val="10"/>
      <name val="Arial"/>
      <family val="2"/>
    </font>
    <font>
      <b/>
      <u/>
      <sz val="10"/>
      <name val="Arial"/>
      <family val="2"/>
    </font>
    <font>
      <b/>
      <sz val="10"/>
      <name val="Arial"/>
      <family val="2"/>
    </font>
    <font>
      <b/>
      <sz val="8"/>
      <name val="Arial"/>
      <family val="2"/>
    </font>
    <font>
      <sz val="8"/>
      <name val="Arial"/>
      <family val="2"/>
    </font>
    <font>
      <sz val="10"/>
      <color indexed="12"/>
      <name val="Arial"/>
      <family val="2"/>
    </font>
    <font>
      <b/>
      <sz val="8"/>
      <color indexed="12"/>
      <name val="Arial"/>
      <family val="2"/>
    </font>
    <font>
      <b/>
      <sz val="14"/>
      <color indexed="12"/>
      <name val="Arial"/>
      <family val="2"/>
    </font>
    <font>
      <sz val="12"/>
      <color indexed="12"/>
      <name val="Arial"/>
      <family val="2"/>
    </font>
    <font>
      <b/>
      <sz val="12"/>
      <color indexed="12"/>
      <name val="Arial"/>
      <family val="2"/>
    </font>
    <font>
      <b/>
      <sz val="12"/>
      <name val="Arial"/>
      <family val="2"/>
    </font>
    <font>
      <sz val="10"/>
      <name val="Arial"/>
      <family val="2"/>
    </font>
    <font>
      <sz val="10"/>
      <name val="Microsoft Sans Serif"/>
      <family val="2"/>
    </font>
    <font>
      <sz val="11"/>
      <color indexed="8"/>
      <name val="Calibri"/>
      <family val="2"/>
    </font>
    <font>
      <b/>
      <sz val="8"/>
      <color rgb="FF0000FF"/>
      <name val="Arial"/>
      <family val="2"/>
    </font>
    <font>
      <sz val="16"/>
      <color rgb="FFFF0000"/>
      <name val="Times New Roman"/>
      <family val="1"/>
    </font>
    <font>
      <sz val="8"/>
      <color rgb="FF000000"/>
      <name val="Tahoma"/>
      <family val="2"/>
    </font>
    <font>
      <b/>
      <sz val="9"/>
      <color indexed="12"/>
      <name val="Arial"/>
      <family val="2"/>
    </font>
    <font>
      <sz val="9"/>
      <name val="Arial"/>
      <family val="2"/>
    </font>
    <font>
      <sz val="8"/>
      <color indexed="12"/>
      <name val="Arial"/>
      <family val="2"/>
    </font>
    <font>
      <sz val="11"/>
      <color theme="1"/>
      <name val="Calibri"/>
      <family val="2"/>
      <scheme val="minor"/>
    </font>
    <font>
      <b/>
      <sz val="11"/>
      <color theme="1"/>
      <name val="Calibri"/>
      <family val="2"/>
      <scheme val="minor"/>
    </font>
    <font>
      <b/>
      <sz val="14"/>
      <color theme="1"/>
      <name val="Batang"/>
      <family val="1"/>
    </font>
    <font>
      <sz val="12"/>
      <name val="Times New Roman"/>
      <family val="1"/>
    </font>
    <font>
      <sz val="11"/>
      <name val="Times New Roman"/>
      <family val="1"/>
    </font>
    <font>
      <b/>
      <sz val="14"/>
      <color rgb="FFFF0000"/>
      <name val="Times New Roman"/>
      <family val="1"/>
    </font>
    <font>
      <b/>
      <sz val="13"/>
      <color theme="1"/>
      <name val="Batang"/>
      <family val="1"/>
    </font>
    <font>
      <sz val="10"/>
      <color rgb="FF0000FF"/>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9" tint="0.59999389629810485"/>
        <bgColor indexed="64"/>
      </patternFill>
    </fill>
  </fills>
  <borders count="80">
    <border>
      <left/>
      <right/>
      <top/>
      <bottom/>
      <diagonal/>
    </border>
    <border>
      <left style="thin">
        <color auto="1"/>
      </left>
      <right style="thick">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right/>
      <top/>
      <bottom style="thin">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bottom style="medium">
        <color auto="1"/>
      </bottom>
      <diagonal/>
    </border>
    <border>
      <left style="medium">
        <color auto="1"/>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style="double">
        <color auto="1"/>
      </bottom>
      <diagonal/>
    </border>
    <border>
      <left style="medium">
        <color auto="1"/>
      </left>
      <right/>
      <top/>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style="thin">
        <color auto="1"/>
      </left>
      <right/>
      <top/>
      <bottom/>
      <diagonal/>
    </border>
    <border>
      <left style="thin">
        <color auto="1"/>
      </left>
      <right/>
      <top/>
      <bottom style="hair">
        <color auto="1"/>
      </bottom>
      <diagonal/>
    </border>
    <border>
      <left style="thin">
        <color auto="1"/>
      </left>
      <right/>
      <top style="hair">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hair">
        <color auto="1"/>
      </top>
      <bottom style="hair">
        <color auto="1"/>
      </bottom>
      <diagonal/>
    </border>
    <border>
      <left style="medium">
        <color auto="1"/>
      </left>
      <right/>
      <top style="medium">
        <color auto="1"/>
      </top>
      <bottom style="hair">
        <color auto="1"/>
      </bottom>
      <diagonal/>
    </border>
    <border>
      <left style="medium">
        <color auto="1"/>
      </left>
      <right/>
      <top style="hair">
        <color auto="1"/>
      </top>
      <bottom style="medium">
        <color auto="1"/>
      </bottom>
      <diagonal/>
    </border>
    <border>
      <left style="thin">
        <color auto="1"/>
      </left>
      <right style="hair">
        <color auto="1"/>
      </right>
      <top style="medium">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hair">
        <color auto="1"/>
      </left>
      <right/>
      <top style="medium">
        <color auto="1"/>
      </top>
      <bottom style="hair">
        <color auto="1"/>
      </bottom>
      <diagonal/>
    </border>
    <border>
      <left style="hair">
        <color auto="1"/>
      </left>
      <right/>
      <top style="hair">
        <color auto="1"/>
      </top>
      <bottom style="hair">
        <color auto="1"/>
      </bottom>
      <diagonal/>
    </border>
  </borders>
  <cellStyleXfs count="242">
    <xf numFmtId="0" fontId="0" fillId="0" borderId="0"/>
    <xf numFmtId="0" fontId="1" fillId="0" borderId="0"/>
    <xf numFmtId="43" fontId="12" fillId="0" borderId="0" applyFont="0" applyFill="0" applyBorder="0" applyAlignment="0" applyProtection="0"/>
    <xf numFmtId="0" fontId="12" fillId="0" borderId="0"/>
    <xf numFmtId="43" fontId="1" fillId="0" borderId="0" applyFont="0" applyFill="0" applyBorder="0" applyAlignment="0" applyProtection="0"/>
    <xf numFmtId="0" fontId="1" fillId="0" borderId="0"/>
    <xf numFmtId="0" fontId="13" fillId="0" borderId="0"/>
    <xf numFmtId="8" fontId="1" fillId="0" borderId="0" applyFont="0" applyFill="0" applyProtection="0"/>
    <xf numFmtId="13" fontId="1" fillId="0" borderId="0" applyFont="0" applyFill="0" applyProtection="0"/>
    <xf numFmtId="43" fontId="14" fillId="0" borderId="0" applyFont="0" applyFill="0" applyBorder="0" applyAlignment="0" applyProtection="0"/>
    <xf numFmtId="44" fontId="14" fillId="0" borderId="0" applyFont="0" applyFill="0" applyBorder="0" applyAlignment="0" applyProtection="0"/>
    <xf numFmtId="43" fontId="2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238">
    <xf numFmtId="0" fontId="0" fillId="0" borderId="0" xfId="0"/>
    <xf numFmtId="0" fontId="1" fillId="0" borderId="0" xfId="1"/>
    <xf numFmtId="0" fontId="1" fillId="0" borderId="0" xfId="1" applyBorder="1"/>
    <xf numFmtId="0" fontId="2" fillId="0" borderId="0" xfId="1" applyFont="1" applyBorder="1" applyAlignment="1" applyProtection="1">
      <alignment vertical="center"/>
      <protection hidden="1"/>
    </xf>
    <xf numFmtId="0" fontId="3" fillId="0" borderId="0" xfId="1" applyFont="1" applyBorder="1" applyAlignment="1">
      <alignment vertical="center"/>
    </xf>
    <xf numFmtId="0" fontId="1" fillId="0" borderId="0" xfId="1" applyAlignment="1">
      <alignment horizontal="center"/>
    </xf>
    <xf numFmtId="0" fontId="4" fillId="3" borderId="17" xfId="1" applyFont="1" applyFill="1" applyBorder="1" applyAlignment="1">
      <alignment horizontal="center" vertical="center" wrapText="1"/>
    </xf>
    <xf numFmtId="0" fontId="1" fillId="0" borderId="0" xfId="1" applyAlignment="1">
      <alignment wrapText="1"/>
    </xf>
    <xf numFmtId="0" fontId="12" fillId="0" borderId="0" xfId="1" applyFont="1"/>
    <xf numFmtId="37" fontId="7" fillId="0" borderId="5" xfId="1" applyNumberFormat="1" applyFont="1" applyBorder="1" applyAlignment="1">
      <alignment horizontal="center" vertical="center" wrapText="1"/>
    </xf>
    <xf numFmtId="37" fontId="7" fillId="0" borderId="26" xfId="1" applyNumberFormat="1" applyFont="1" applyBorder="1" applyAlignment="1">
      <alignment horizontal="center" vertical="center" wrapText="1"/>
    </xf>
    <xf numFmtId="37" fontId="4" fillId="0" borderId="5" xfId="1" applyNumberFormat="1" applyFont="1" applyBorder="1" applyAlignment="1" applyProtection="1">
      <alignment horizontal="center" vertical="center" wrapText="1"/>
      <protection locked="0"/>
    </xf>
    <xf numFmtId="37" fontId="4" fillId="0" borderId="26" xfId="1" applyNumberFormat="1" applyFont="1" applyBorder="1" applyAlignment="1">
      <alignment horizontal="center" vertical="center" wrapText="1"/>
    </xf>
    <xf numFmtId="37" fontId="7" fillId="0" borderId="36" xfId="1" applyNumberFormat="1" applyFont="1" applyBorder="1" applyAlignment="1">
      <alignment horizontal="center" vertical="center" wrapText="1"/>
    </xf>
    <xf numFmtId="0" fontId="4" fillId="0" borderId="22" xfId="1" applyFont="1" applyBorder="1" applyAlignment="1" applyProtection="1">
      <alignment vertical="center" wrapText="1"/>
      <protection locked="0"/>
    </xf>
    <xf numFmtId="37" fontId="15" fillId="0" borderId="26" xfId="1" applyNumberFormat="1" applyFont="1" applyBorder="1" applyAlignment="1">
      <alignment horizontal="center" vertical="center" wrapText="1"/>
    </xf>
    <xf numFmtId="0" fontId="5" fillId="0" borderId="4" xfId="1" applyFont="1" applyBorder="1" applyAlignment="1">
      <alignment horizontal="center" vertical="center"/>
    </xf>
    <xf numFmtId="0" fontId="1" fillId="0" borderId="3" xfId="1" applyBorder="1" applyAlignment="1">
      <alignment horizontal="center" vertical="center"/>
    </xf>
    <xf numFmtId="0" fontId="1" fillId="0" borderId="2" xfId="1" applyBorder="1" applyAlignment="1">
      <alignment horizontal="center" vertical="center"/>
    </xf>
    <xf numFmtId="0" fontId="5" fillId="0" borderId="4" xfId="1" applyFont="1" applyBorder="1" applyAlignment="1">
      <alignment horizontal="center" vertical="center"/>
    </xf>
    <xf numFmtId="0" fontId="1" fillId="0" borderId="3" xfId="1" applyBorder="1" applyAlignment="1">
      <alignment horizontal="center" vertical="center"/>
    </xf>
    <xf numFmtId="0" fontId="1" fillId="0" borderId="2" xfId="1" applyBorder="1" applyAlignment="1">
      <alignment horizontal="center" vertical="center"/>
    </xf>
    <xf numFmtId="0" fontId="5" fillId="0" borderId="13"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wrapText="1"/>
    </xf>
    <xf numFmtId="0" fontId="16" fillId="0" borderId="0" xfId="0" applyFont="1" applyAlignment="1">
      <alignment vertical="top" readingOrder="1"/>
    </xf>
    <xf numFmtId="37" fontId="15" fillId="0" borderId="37" xfId="1" applyNumberFormat="1" applyFont="1" applyBorder="1" applyAlignment="1" applyProtection="1">
      <alignment horizontal="center" vertical="center" wrapText="1"/>
      <protection locked="0"/>
    </xf>
    <xf numFmtId="38" fontId="15" fillId="0" borderId="37" xfId="1" applyNumberFormat="1" applyFont="1" applyBorder="1" applyAlignment="1" applyProtection="1">
      <alignment horizontal="center" vertical="center" wrapText="1"/>
      <protection locked="0"/>
    </xf>
    <xf numFmtId="3" fontId="1" fillId="0" borderId="0" xfId="1" applyNumberFormat="1"/>
    <xf numFmtId="38" fontId="7" fillId="0" borderId="41" xfId="1" applyNumberFormat="1" applyFont="1" applyBorder="1" applyAlignment="1">
      <alignment horizontal="center" vertical="center" wrapText="1"/>
    </xf>
    <xf numFmtId="38" fontId="7" fillId="0" borderId="42" xfId="1" applyNumberFormat="1" applyFont="1" applyBorder="1" applyAlignment="1">
      <alignment horizontal="center" vertical="center" wrapText="1"/>
    </xf>
    <xf numFmtId="38" fontId="7" fillId="0" borderId="5" xfId="1" applyNumberFormat="1" applyFont="1" applyBorder="1" applyAlignment="1">
      <alignment horizontal="center" vertical="center" wrapText="1"/>
    </xf>
    <xf numFmtId="38" fontId="7" fillId="0" borderId="26" xfId="1" applyNumberFormat="1" applyFont="1" applyBorder="1" applyAlignment="1">
      <alignment horizontal="center" vertical="center" wrapText="1"/>
    </xf>
    <xf numFmtId="165" fontId="16" fillId="0" borderId="0" xfId="0" applyNumberFormat="1" applyFont="1" applyAlignment="1">
      <alignment vertical="top" readingOrder="1"/>
    </xf>
    <xf numFmtId="164" fontId="5" fillId="0" borderId="12" xfId="1" applyNumberFormat="1" applyFont="1" applyBorder="1" applyAlignment="1">
      <alignment horizontal="center" vertical="center"/>
    </xf>
    <xf numFmtId="0" fontId="1" fillId="0" borderId="4" xfId="1" applyBorder="1" applyAlignment="1">
      <alignment horizontal="center" vertical="center"/>
    </xf>
    <xf numFmtId="0" fontId="12" fillId="0" borderId="4" xfId="1" applyFont="1" applyBorder="1" applyAlignment="1">
      <alignment horizontal="center" vertical="center"/>
    </xf>
    <xf numFmtId="0" fontId="1" fillId="0" borderId="43" xfId="1" applyBorder="1" applyAlignment="1">
      <alignment horizontal="center" vertical="center"/>
    </xf>
    <xf numFmtId="0" fontId="1" fillId="0" borderId="23" xfId="1" applyBorder="1" applyAlignment="1">
      <alignment wrapText="1"/>
    </xf>
    <xf numFmtId="0" fontId="1" fillId="0" borderId="24" xfId="1" applyBorder="1" applyAlignment="1">
      <alignment wrapText="1"/>
    </xf>
    <xf numFmtId="37" fontId="4" fillId="0" borderId="38" xfId="1" applyNumberFormat="1" applyFont="1" applyBorder="1" applyAlignment="1" applyProtection="1">
      <alignment horizontal="center" vertical="center" wrapText="1"/>
      <protection locked="0"/>
    </xf>
    <xf numFmtId="37" fontId="4" fillId="0" borderId="39" xfId="1" applyNumberFormat="1" applyFont="1" applyBorder="1" applyAlignment="1">
      <alignment horizontal="center" vertical="center" wrapText="1"/>
    </xf>
    <xf numFmtId="0" fontId="20" fillId="0" borderId="13" xfId="1" applyFont="1" applyBorder="1" applyAlignment="1">
      <alignment vertical="top"/>
    </xf>
    <xf numFmtId="0" fontId="20" fillId="0" borderId="3" xfId="1" applyFont="1" applyBorder="1" applyAlignment="1">
      <alignment vertical="top"/>
    </xf>
    <xf numFmtId="0" fontId="20" fillId="0" borderId="2" xfId="1" applyFont="1" applyBorder="1" applyAlignment="1">
      <alignment vertical="top"/>
    </xf>
    <xf numFmtId="0" fontId="7" fillId="0" borderId="3" xfId="1" applyFont="1" applyBorder="1" applyAlignment="1">
      <alignment vertical="top"/>
    </xf>
    <xf numFmtId="0" fontId="7" fillId="0" borderId="2" xfId="1" applyFont="1" applyBorder="1" applyAlignment="1">
      <alignment vertical="top"/>
    </xf>
    <xf numFmtId="0" fontId="7" fillId="0" borderId="13" xfId="1" applyFont="1" applyBorder="1" applyAlignment="1">
      <alignment vertical="center"/>
    </xf>
    <xf numFmtId="0" fontId="7" fillId="0" borderId="3" xfId="1" applyFont="1" applyBorder="1" applyAlignment="1">
      <alignment vertical="center"/>
    </xf>
    <xf numFmtId="0" fontId="7" fillId="0" borderId="2" xfId="1" applyFont="1" applyBorder="1" applyAlignment="1">
      <alignment vertical="center"/>
    </xf>
    <xf numFmtId="0" fontId="20" fillId="0" borderId="44" xfId="1" applyFont="1" applyBorder="1" applyAlignment="1">
      <alignment vertical="top"/>
    </xf>
    <xf numFmtId="0" fontId="20" fillId="0" borderId="0" xfId="1" applyFont="1" applyBorder="1" applyAlignment="1">
      <alignment vertical="top"/>
    </xf>
    <xf numFmtId="0" fontId="20" fillId="0" borderId="45" xfId="1" applyFont="1" applyBorder="1" applyAlignment="1">
      <alignment vertical="top"/>
    </xf>
    <xf numFmtId="38" fontId="15" fillId="0" borderId="33" xfId="1" applyNumberFormat="1" applyFont="1" applyBorder="1" applyAlignment="1" applyProtection="1">
      <alignment horizontal="center" vertical="center" wrapText="1"/>
      <protection locked="0"/>
    </xf>
    <xf numFmtId="0" fontId="0" fillId="0" borderId="0" xfId="0" applyAlignment="1"/>
    <xf numFmtId="3" fontId="0" fillId="0" borderId="0" xfId="0" applyNumberFormat="1"/>
    <xf numFmtId="0" fontId="22" fillId="0" borderId="46" xfId="0" applyFont="1" applyBorder="1" applyAlignment="1"/>
    <xf numFmtId="0" fontId="22" fillId="0" borderId="47" xfId="0" applyFont="1" applyBorder="1"/>
    <xf numFmtId="3" fontId="22" fillId="0" borderId="47" xfId="0" applyNumberFormat="1"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0" fillId="0" borderId="49" xfId="0" applyFont="1" applyBorder="1" applyAlignment="1"/>
    <xf numFmtId="0" fontId="0" fillId="0" borderId="38" xfId="0" applyFont="1" applyBorder="1"/>
    <xf numFmtId="3" fontId="0" fillId="0" borderId="38" xfId="0" applyNumberFormat="1" applyFont="1" applyBorder="1" applyAlignment="1">
      <alignment horizontal="center"/>
    </xf>
    <xf numFmtId="0" fontId="0" fillId="0" borderId="38" xfId="0" applyFont="1" applyBorder="1" applyAlignment="1">
      <alignment horizontal="center"/>
    </xf>
    <xf numFmtId="0" fontId="0" fillId="0" borderId="39" xfId="0" applyFont="1" applyBorder="1" applyAlignment="1">
      <alignment horizontal="center"/>
    </xf>
    <xf numFmtId="0" fontId="0" fillId="0" borderId="0" xfId="0" applyFont="1"/>
    <xf numFmtId="0" fontId="0" fillId="0" borderId="50" xfId="0" applyBorder="1" applyAlignment="1"/>
    <xf numFmtId="0" fontId="0" fillId="0" borderId="51" xfId="0" applyBorder="1"/>
    <xf numFmtId="38" fontId="0" fillId="0" borderId="51" xfId="0" applyNumberFormat="1" applyBorder="1"/>
    <xf numFmtId="38" fontId="0" fillId="0" borderId="52" xfId="0" applyNumberFormat="1" applyBorder="1"/>
    <xf numFmtId="0" fontId="0" fillId="5" borderId="51" xfId="0" applyFill="1" applyBorder="1"/>
    <xf numFmtId="38" fontId="0" fillId="5" borderId="51" xfId="0" applyNumberFormat="1" applyFill="1" applyBorder="1"/>
    <xf numFmtId="38" fontId="0" fillId="5" borderId="52" xfId="0" applyNumberFormat="1" applyFill="1" applyBorder="1"/>
    <xf numFmtId="38" fontId="0" fillId="0" borderId="0" xfId="0" applyNumberFormat="1"/>
    <xf numFmtId="0" fontId="0" fillId="0" borderId="53" xfId="0" applyBorder="1" applyAlignment="1"/>
    <xf numFmtId="38" fontId="0" fillId="0" borderId="54" xfId="0" applyNumberFormat="1" applyBorder="1"/>
    <xf numFmtId="38" fontId="0" fillId="0" borderId="55" xfId="0" applyNumberFormat="1" applyBorder="1"/>
    <xf numFmtId="0" fontId="0" fillId="0" borderId="54" xfId="0" applyBorder="1"/>
    <xf numFmtId="0" fontId="0" fillId="0" borderId="40" xfId="0" applyBorder="1" applyAlignment="1"/>
    <xf numFmtId="0" fontId="22" fillId="0" borderId="33" xfId="0" applyFont="1" applyBorder="1"/>
    <xf numFmtId="38" fontId="0" fillId="0" borderId="33" xfId="0" applyNumberFormat="1" applyBorder="1"/>
    <xf numFmtId="0" fontId="0" fillId="0" borderId="20" xfId="0" applyBorder="1" applyAlignment="1"/>
    <xf numFmtId="0" fontId="22" fillId="5" borderId="56" xfId="0" applyFont="1" applyFill="1" applyBorder="1"/>
    <xf numFmtId="38" fontId="0" fillId="5" borderId="56" xfId="0" applyNumberFormat="1" applyFill="1" applyBorder="1"/>
    <xf numFmtId="38" fontId="0" fillId="0" borderId="0" xfId="0" applyNumberFormat="1" applyAlignment="1">
      <alignment horizontal="right"/>
    </xf>
    <xf numFmtId="37" fontId="0" fillId="0" borderId="0" xfId="0" applyNumberFormat="1"/>
    <xf numFmtId="0" fontId="22" fillId="0" borderId="57" xfId="0" applyFont="1" applyBorder="1" applyAlignment="1">
      <alignment horizontal="center"/>
    </xf>
    <xf numFmtId="0" fontId="0" fillId="0" borderId="58" xfId="0" applyFont="1" applyBorder="1" applyAlignment="1">
      <alignment horizontal="center"/>
    </xf>
    <xf numFmtId="38" fontId="0" fillId="0" borderId="59" xfId="0" applyNumberFormat="1" applyBorder="1"/>
    <xf numFmtId="38" fontId="0" fillId="5" borderId="59" xfId="0" applyNumberFormat="1" applyFill="1" applyBorder="1"/>
    <xf numFmtId="38" fontId="0" fillId="0" borderId="60" xfId="0" applyNumberFormat="1" applyBorder="1"/>
    <xf numFmtId="0" fontId="0" fillId="0" borderId="0" xfId="0" applyFill="1" applyBorder="1"/>
    <xf numFmtId="0" fontId="22" fillId="0" borderId="0" xfId="0" applyFont="1" applyFill="1" applyBorder="1"/>
    <xf numFmtId="0" fontId="0" fillId="0" borderId="0" xfId="0" applyFont="1" applyFill="1" applyBorder="1"/>
    <xf numFmtId="0" fontId="0" fillId="0" borderId="0" xfId="0" applyFill="1" applyBorder="1" applyAlignment="1"/>
    <xf numFmtId="38" fontId="0" fillId="0" borderId="0" xfId="0" applyNumberFormat="1" applyFill="1" applyBorder="1"/>
    <xf numFmtId="3" fontId="0" fillId="0" borderId="0" xfId="0" applyNumberFormat="1" applyFill="1" applyBorder="1"/>
    <xf numFmtId="166" fontId="0" fillId="0" borderId="63" xfId="11" applyNumberFormat="1" applyFont="1" applyFill="1" applyBorder="1"/>
    <xf numFmtId="166" fontId="0" fillId="0" borderId="64" xfId="11" applyNumberFormat="1" applyFont="1" applyFill="1" applyBorder="1"/>
    <xf numFmtId="166" fontId="0" fillId="0" borderId="61" xfId="11" applyNumberFormat="1" applyFont="1" applyFill="1" applyBorder="1"/>
    <xf numFmtId="166" fontId="0" fillId="0" borderId="62" xfId="11" applyNumberFormat="1" applyFont="1" applyFill="1" applyBorder="1"/>
    <xf numFmtId="166" fontId="0" fillId="0" borderId="65" xfId="11" applyNumberFormat="1" applyFont="1" applyFill="1" applyBorder="1"/>
    <xf numFmtId="166" fontId="0" fillId="0" borderId="66" xfId="11" applyNumberFormat="1" applyFont="1" applyFill="1" applyBorder="1"/>
    <xf numFmtId="0" fontId="22" fillId="0" borderId="67" xfId="0" applyFont="1" applyBorder="1" applyAlignment="1"/>
    <xf numFmtId="0" fontId="22" fillId="0" borderId="68" xfId="0" applyFont="1" applyBorder="1"/>
    <xf numFmtId="14" fontId="22" fillId="0" borderId="68" xfId="0" applyNumberFormat="1" applyFont="1" applyBorder="1"/>
    <xf numFmtId="0" fontId="22" fillId="0" borderId="69" xfId="0" applyFont="1" applyBorder="1"/>
    <xf numFmtId="0" fontId="5" fillId="0" borderId="2" xfId="1" applyFont="1" applyBorder="1" applyAlignment="1">
      <alignment horizontal="center" vertical="center" wrapText="1"/>
    </xf>
    <xf numFmtId="0" fontId="5" fillId="0" borderId="13"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5" fillId="0" borderId="4" xfId="1" applyFont="1" applyBorder="1" applyAlignment="1">
      <alignment horizontal="center" vertical="center"/>
    </xf>
    <xf numFmtId="0" fontId="1" fillId="0" borderId="3" xfId="1" applyBorder="1" applyAlignment="1">
      <alignment horizontal="center" vertical="center"/>
    </xf>
    <xf numFmtId="0" fontId="1" fillId="0" borderId="2" xfId="1" applyBorder="1" applyAlignment="1">
      <alignment horizontal="center" vertical="center"/>
    </xf>
    <xf numFmtId="0" fontId="24" fillId="0" borderId="0" xfId="0" applyFont="1" applyAlignment="1">
      <alignment vertical="top" readingOrder="1"/>
    </xf>
    <xf numFmtId="0" fontId="16" fillId="0" borderId="0" xfId="0" applyFont="1" applyAlignment="1">
      <alignment vertical="top" wrapText="1" readingOrder="1"/>
    </xf>
    <xf numFmtId="0" fontId="4" fillId="0" borderId="13" xfId="1" applyFont="1" applyBorder="1" applyAlignment="1">
      <alignment horizontal="left" vertical="center" wrapText="1"/>
    </xf>
    <xf numFmtId="0" fontId="5" fillId="0" borderId="2" xfId="1" applyFont="1" applyBorder="1" applyAlignment="1">
      <alignment horizontal="center" vertical="center" wrapText="1"/>
    </xf>
    <xf numFmtId="0" fontId="1" fillId="0" borderId="3" xfId="1" applyBorder="1" applyAlignment="1">
      <alignment horizontal="center" vertical="center"/>
    </xf>
    <xf numFmtId="0" fontId="1" fillId="0" borderId="2" xfId="1" applyBorder="1" applyAlignment="1">
      <alignment horizontal="center" vertical="center"/>
    </xf>
    <xf numFmtId="0" fontId="5" fillId="0" borderId="4" xfId="1" applyFont="1" applyBorder="1" applyAlignment="1">
      <alignment horizontal="center" vertical="center"/>
    </xf>
    <xf numFmtId="0" fontId="5" fillId="0" borderId="13"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wrapText="1"/>
    </xf>
    <xf numFmtId="0" fontId="5" fillId="0" borderId="3" xfId="1" applyFont="1" applyBorder="1" applyAlignment="1">
      <alignment horizontal="center" vertical="center" wrapText="1"/>
    </xf>
    <xf numFmtId="0" fontId="5" fillId="0" borderId="13" xfId="1" applyFont="1" applyBorder="1" applyAlignment="1">
      <alignment horizontal="left" vertical="center"/>
    </xf>
    <xf numFmtId="0" fontId="23" fillId="0" borderId="0" xfId="0" applyFont="1" applyAlignment="1"/>
    <xf numFmtId="0" fontId="27" fillId="0" borderId="0" xfId="0" applyFont="1" applyAlignment="1"/>
    <xf numFmtId="0" fontId="0" fillId="0" borderId="51" xfId="0" applyFill="1" applyBorder="1"/>
    <xf numFmtId="0" fontId="0" fillId="0" borderId="44" xfId="0" applyFont="1" applyBorder="1" applyAlignment="1"/>
    <xf numFmtId="0" fontId="0" fillId="0" borderId="70" xfId="0" applyFont="1" applyFill="1" applyBorder="1" applyAlignment="1"/>
    <xf numFmtId="0" fontId="0" fillId="0" borderId="70" xfId="0" applyFill="1" applyBorder="1" applyAlignment="1"/>
    <xf numFmtId="0" fontId="0" fillId="0" borderId="71" xfId="0" applyBorder="1" applyAlignment="1"/>
    <xf numFmtId="0" fontId="0" fillId="0" borderId="70" xfId="0" applyBorder="1" applyAlignment="1"/>
    <xf numFmtId="0" fontId="0" fillId="0" borderId="72" xfId="0" applyBorder="1" applyAlignment="1"/>
    <xf numFmtId="0" fontId="22" fillId="0" borderId="73" xfId="0" applyFont="1" applyFill="1" applyBorder="1"/>
    <xf numFmtId="0" fontId="0" fillId="0" borderId="74" xfId="0" applyFont="1" applyFill="1" applyBorder="1"/>
    <xf numFmtId="0" fontId="0" fillId="0" borderId="74" xfId="0" applyFill="1" applyBorder="1"/>
    <xf numFmtId="0" fontId="0" fillId="0" borderId="73" xfId="0" applyFill="1" applyBorder="1"/>
    <xf numFmtId="0" fontId="0" fillId="0" borderId="75" xfId="0" applyFill="1" applyBorder="1"/>
    <xf numFmtId="38" fontId="15" fillId="0" borderId="34" xfId="1" applyNumberFormat="1" applyFont="1" applyBorder="1" applyAlignment="1" applyProtection="1">
      <alignment horizontal="center" vertical="center" wrapText="1"/>
      <protection locked="0"/>
    </xf>
    <xf numFmtId="0" fontId="5" fillId="2" borderId="30"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5" fillId="2" borderId="32" xfId="1" applyFont="1" applyFill="1" applyBorder="1" applyAlignment="1">
      <alignment horizontal="left" vertical="center" wrapText="1"/>
    </xf>
    <xf numFmtId="0" fontId="4" fillId="0" borderId="76" xfId="1" applyFont="1" applyBorder="1" applyAlignment="1" applyProtection="1">
      <alignment horizontal="center" vertical="top" wrapText="1"/>
      <protection locked="0"/>
    </xf>
    <xf numFmtId="0" fontId="4" fillId="0" borderId="77" xfId="1" applyFont="1" applyBorder="1" applyAlignment="1" applyProtection="1">
      <alignment horizontal="center" vertical="top" wrapText="1"/>
      <protection locked="0"/>
    </xf>
    <xf numFmtId="0" fontId="28" fillId="0" borderId="15" xfId="1" applyFont="1" applyFill="1" applyBorder="1" applyAlignment="1">
      <alignment horizontal="left" vertical="top" wrapText="1"/>
    </xf>
    <xf numFmtId="0" fontId="6" fillId="0" borderId="15" xfId="1" applyFont="1" applyFill="1" applyBorder="1" applyAlignment="1">
      <alignment horizontal="left" vertical="top" wrapText="1"/>
    </xf>
    <xf numFmtId="0" fontId="6" fillId="0" borderId="14" xfId="1" applyFont="1" applyFill="1" applyBorder="1" applyAlignment="1">
      <alignment horizontal="left" vertical="top" wrapText="1"/>
    </xf>
    <xf numFmtId="0" fontId="5" fillId="0" borderId="7" xfId="1" applyFont="1" applyBorder="1" applyAlignment="1">
      <alignment horizontal="center" vertical="center" wrapText="1"/>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5" fillId="0" borderId="29"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left" vertical="center" wrapText="1"/>
    </xf>
    <xf numFmtId="0" fontId="5" fillId="0" borderId="13"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wrapText="1"/>
    </xf>
    <xf numFmtId="0" fontId="4" fillId="0" borderId="13"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5" fillId="0" borderId="4" xfId="1" applyFont="1" applyBorder="1" applyAlignment="1">
      <alignment horizontal="center" vertical="center"/>
    </xf>
    <xf numFmtId="0" fontId="1" fillId="0" borderId="3" xfId="1" applyBorder="1" applyAlignment="1">
      <alignment horizontal="center" vertical="center"/>
    </xf>
    <xf numFmtId="0" fontId="1" fillId="0" borderId="2" xfId="1" applyBorder="1" applyAlignment="1">
      <alignment horizontal="center" vertical="center"/>
    </xf>
    <xf numFmtId="0" fontId="4" fillId="3" borderId="22" xfId="1" applyFont="1" applyFill="1" applyBorder="1" applyAlignment="1">
      <alignment horizontal="center" vertical="center" wrapText="1"/>
    </xf>
    <xf numFmtId="0" fontId="4" fillId="3" borderId="23" xfId="1" applyFont="1" applyFill="1" applyBorder="1" applyAlignment="1">
      <alignment horizontal="center" vertical="center" wrapText="1"/>
    </xf>
    <xf numFmtId="0" fontId="4" fillId="3" borderId="24" xfId="1" applyFont="1" applyFill="1" applyBorder="1" applyAlignment="1">
      <alignment horizontal="center" vertical="center" wrapText="1"/>
    </xf>
    <xf numFmtId="0" fontId="6" fillId="0" borderId="11" xfId="1" applyFont="1" applyFill="1" applyBorder="1" applyAlignment="1">
      <alignment vertical="top" wrapText="1"/>
    </xf>
    <xf numFmtId="0" fontId="6" fillId="0" borderId="10" xfId="1" applyFont="1" applyFill="1" applyBorder="1" applyAlignment="1">
      <alignment vertical="top" wrapText="1"/>
    </xf>
    <xf numFmtId="0" fontId="6" fillId="0" borderId="9" xfId="1" applyFont="1" applyFill="1" applyBorder="1" applyAlignment="1">
      <alignment vertical="top" wrapText="1"/>
    </xf>
    <xf numFmtId="0" fontId="4" fillId="0" borderId="13" xfId="1" applyFont="1" applyFill="1" applyBorder="1" applyAlignment="1" applyProtection="1">
      <alignment vertical="top" wrapText="1"/>
      <protection locked="0"/>
    </xf>
    <xf numFmtId="0" fontId="4" fillId="0" borderId="3" xfId="1" applyFont="1" applyFill="1" applyBorder="1" applyAlignment="1" applyProtection="1">
      <alignment vertical="top" wrapText="1"/>
      <protection locked="0"/>
    </xf>
    <xf numFmtId="0" fontId="4" fillId="0" borderId="12" xfId="1" applyFont="1" applyFill="1" applyBorder="1" applyAlignment="1" applyProtection="1">
      <alignment vertical="top" wrapText="1"/>
      <protection locked="0"/>
    </xf>
    <xf numFmtId="0" fontId="28" fillId="0" borderId="11" xfId="1" applyFont="1" applyFill="1" applyBorder="1" applyAlignment="1">
      <alignment vertical="top" wrapText="1"/>
    </xf>
    <xf numFmtId="0" fontId="4" fillId="0" borderId="16" xfId="1" applyFont="1" applyBorder="1" applyAlignment="1">
      <alignment horizontal="left" vertical="top" wrapText="1"/>
    </xf>
    <xf numFmtId="0" fontId="1" fillId="0" borderId="15" xfId="1" applyBorder="1" applyAlignment="1">
      <alignment horizontal="left" vertical="top" wrapText="1"/>
    </xf>
    <xf numFmtId="0" fontId="1" fillId="0" borderId="14" xfId="1" applyBorder="1" applyAlignment="1">
      <alignment horizontal="left" vertical="top" wrapText="1"/>
    </xf>
    <xf numFmtId="0" fontId="7" fillId="0" borderId="35" xfId="1" applyFont="1" applyBorder="1" applyAlignment="1">
      <alignment horizontal="left" vertical="center" wrapText="1"/>
    </xf>
    <xf numFmtId="0" fontId="7" fillId="0" borderId="33" xfId="1" applyFont="1" applyBorder="1" applyAlignment="1">
      <alignment horizontal="left" vertical="center" wrapText="1"/>
    </xf>
    <xf numFmtId="0" fontId="4" fillId="0" borderId="29"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 xfId="1" applyFont="1" applyBorder="1" applyAlignment="1">
      <alignment horizontal="center" vertical="center" wrapText="1"/>
    </xf>
    <xf numFmtId="0" fontId="7" fillId="0" borderId="40" xfId="1" applyFont="1" applyBorder="1" applyAlignment="1">
      <alignment horizontal="left" vertical="center" wrapText="1"/>
    </xf>
    <xf numFmtId="0" fontId="7" fillId="0" borderId="41" xfId="1" applyFont="1" applyBorder="1" applyAlignment="1">
      <alignment horizontal="left" vertical="center" wrapText="1"/>
    </xf>
    <xf numFmtId="0" fontId="4" fillId="0" borderId="18" xfId="1" applyFont="1" applyBorder="1" applyAlignment="1">
      <alignment horizontal="center" wrapText="1"/>
    </xf>
    <xf numFmtId="0" fontId="4" fillId="0" borderId="21" xfId="1" applyFont="1" applyBorder="1" applyAlignment="1">
      <alignment horizontal="center" wrapText="1"/>
    </xf>
    <xf numFmtId="0" fontId="1" fillId="0" borderId="17" xfId="1" applyBorder="1" applyAlignment="1"/>
    <xf numFmtId="0" fontId="8" fillId="0" borderId="20" xfId="1" applyFont="1" applyBorder="1" applyAlignment="1" applyProtection="1">
      <alignment horizontal="center" vertical="center" wrapText="1"/>
      <protection locked="0"/>
    </xf>
    <xf numFmtId="0" fontId="8" fillId="0" borderId="25" xfId="1" applyFont="1" applyBorder="1" applyAlignment="1" applyProtection="1">
      <alignment horizontal="center" vertical="center" wrapText="1"/>
      <protection locked="0"/>
    </xf>
    <xf numFmtId="0" fontId="1" fillId="0" borderId="19" xfId="1" applyBorder="1" applyAlignment="1">
      <alignment horizontal="center" vertical="center"/>
    </xf>
    <xf numFmtId="15" fontId="18" fillId="0" borderId="23" xfId="1" applyNumberFormat="1" applyFont="1" applyBorder="1" applyAlignment="1" applyProtection="1">
      <alignment horizontal="center" vertical="center" wrapText="1"/>
      <protection locked="0"/>
    </xf>
    <xf numFmtId="0" fontId="19" fillId="0" borderId="23" xfId="1" applyFont="1" applyBorder="1" applyAlignment="1">
      <alignment horizontal="center" vertical="center" wrapText="1"/>
    </xf>
    <xf numFmtId="0" fontId="19" fillId="0" borderId="24" xfId="1" applyFont="1" applyBorder="1" applyAlignment="1">
      <alignment horizontal="center" vertical="center" wrapText="1"/>
    </xf>
    <xf numFmtId="0" fontId="4" fillId="4" borderId="11" xfId="1" applyFont="1" applyFill="1" applyBorder="1" applyAlignment="1" applyProtection="1">
      <alignment vertical="top" wrapText="1"/>
      <protection locked="0"/>
    </xf>
    <xf numFmtId="0" fontId="1" fillId="0" borderId="10" xfId="1" applyBorder="1" applyAlignment="1">
      <alignment vertical="top" wrapText="1"/>
    </xf>
    <xf numFmtId="0" fontId="1" fillId="0" borderId="9" xfId="1" applyBorder="1" applyAlignment="1">
      <alignment vertical="top" wrapText="1"/>
    </xf>
    <xf numFmtId="0" fontId="4" fillId="2" borderId="13" xfId="1" applyFont="1" applyFill="1" applyBorder="1" applyAlignment="1">
      <alignment wrapText="1"/>
    </xf>
    <xf numFmtId="0" fontId="1" fillId="0" borderId="3" xfId="1" applyBorder="1" applyAlignment="1">
      <alignment wrapText="1"/>
    </xf>
    <xf numFmtId="0" fontId="1" fillId="0" borderId="12" xfId="1" applyBorder="1" applyAlignment="1">
      <alignment wrapText="1"/>
    </xf>
    <xf numFmtId="0" fontId="4" fillId="0" borderId="18" xfId="1" applyFont="1" applyBorder="1" applyAlignment="1">
      <alignment horizontal="left" wrapText="1"/>
    </xf>
    <xf numFmtId="0" fontId="1" fillId="0" borderId="17" xfId="1" applyBorder="1" applyAlignment="1">
      <alignment horizontal="left"/>
    </xf>
    <xf numFmtId="0" fontId="10" fillId="0" borderId="20" xfId="1" applyFont="1" applyFill="1" applyBorder="1" applyAlignment="1" applyProtection="1">
      <alignment horizontal="center" vertical="center" wrapText="1"/>
      <protection locked="0"/>
    </xf>
    <xf numFmtId="0" fontId="9" fillId="0" borderId="19" xfId="1" applyFont="1" applyFill="1" applyBorder="1" applyAlignment="1" applyProtection="1">
      <alignment horizontal="center" vertical="center"/>
      <protection locked="0"/>
    </xf>
    <xf numFmtId="0" fontId="11" fillId="0" borderId="18"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20" xfId="1" applyFont="1" applyBorder="1" applyAlignment="1">
      <alignment horizontal="center" vertical="center" wrapText="1"/>
    </xf>
    <xf numFmtId="0" fontId="11" fillId="0" borderId="19" xfId="1" applyFont="1" applyBorder="1" applyAlignment="1">
      <alignment horizontal="center" vertical="center" wrapText="1"/>
    </xf>
    <xf numFmtId="0" fontId="11" fillId="0" borderId="21" xfId="1" applyFont="1" applyBorder="1" applyAlignment="1">
      <alignment horizontal="center" vertical="center" wrapText="1"/>
    </xf>
    <xf numFmtId="0" fontId="1" fillId="0" borderId="20" xfId="1" applyBorder="1" applyAlignment="1">
      <alignment horizontal="center" vertical="center"/>
    </xf>
    <xf numFmtId="0" fontId="1" fillId="0" borderId="25" xfId="1" applyBorder="1" applyAlignment="1">
      <alignment horizontal="center" vertical="center"/>
    </xf>
    <xf numFmtId="0" fontId="18" fillId="0" borderId="23" xfId="1" applyFont="1" applyBorder="1" applyAlignment="1" applyProtection="1">
      <alignment vertical="center" wrapText="1"/>
      <protection locked="0"/>
    </xf>
    <xf numFmtId="0" fontId="19" fillId="0" borderId="23" xfId="1" applyFont="1" applyBorder="1" applyAlignment="1">
      <alignment vertical="center" wrapText="1"/>
    </xf>
    <xf numFmtId="0" fontId="19" fillId="0" borderId="24" xfId="1" applyFont="1" applyBorder="1" applyAlignment="1">
      <alignment vertical="center" wrapText="1"/>
    </xf>
    <xf numFmtId="0" fontId="18" fillId="0" borderId="23" xfId="1" applyFont="1" applyBorder="1" applyAlignment="1" applyProtection="1">
      <alignment horizontal="left" vertical="center" wrapText="1"/>
      <protection locked="0"/>
    </xf>
    <xf numFmtId="0" fontId="18" fillId="0" borderId="24" xfId="1" applyFont="1" applyBorder="1" applyAlignment="1" applyProtection="1">
      <alignment horizontal="left" vertical="center" wrapText="1"/>
      <protection locked="0"/>
    </xf>
    <xf numFmtId="0" fontId="7" fillId="0" borderId="29" xfId="1" applyFont="1" applyBorder="1" applyAlignment="1">
      <alignment horizontal="left" vertical="center" wrapText="1"/>
    </xf>
    <xf numFmtId="0" fontId="7" fillId="0" borderId="5" xfId="1" applyFont="1" applyBorder="1" applyAlignment="1">
      <alignment horizontal="left" vertical="center" wrapText="1"/>
    </xf>
    <xf numFmtId="0" fontId="4" fillId="0" borderId="13" xfId="1" applyFont="1" applyBorder="1" applyAlignment="1" applyProtection="1">
      <alignment vertical="top" wrapText="1"/>
      <protection locked="0"/>
    </xf>
    <xf numFmtId="0" fontId="4" fillId="0" borderId="3" xfId="1" applyFont="1" applyBorder="1" applyAlignment="1" applyProtection="1">
      <alignment vertical="top" wrapText="1"/>
      <protection locked="0"/>
    </xf>
    <xf numFmtId="0" fontId="4" fillId="0" borderId="12" xfId="1" applyFont="1" applyBorder="1" applyAlignment="1" applyProtection="1">
      <alignment vertical="top" wrapText="1"/>
      <protection locked="0"/>
    </xf>
    <xf numFmtId="0" fontId="4" fillId="2" borderId="27" xfId="1" applyFont="1" applyFill="1" applyBorder="1" applyAlignment="1">
      <alignment horizontal="left" wrapText="1"/>
    </xf>
    <xf numFmtId="0" fontId="4" fillId="2" borderId="8" xfId="1" applyFont="1" applyFill="1" applyBorder="1" applyAlignment="1">
      <alignment horizontal="left" wrapText="1"/>
    </xf>
    <xf numFmtId="0" fontId="4" fillId="2" borderId="28" xfId="1" applyFont="1" applyFill="1" applyBorder="1" applyAlignment="1">
      <alignment horizontal="left" wrapText="1"/>
    </xf>
    <xf numFmtId="0" fontId="5" fillId="0" borderId="29" xfId="1" applyFont="1" applyBorder="1" applyAlignment="1">
      <alignment horizontal="center" wrapText="1"/>
    </xf>
    <xf numFmtId="0" fontId="5" fillId="0" borderId="5" xfId="1" applyFont="1" applyBorder="1" applyAlignment="1">
      <alignment horizontal="center" wrapText="1"/>
    </xf>
    <xf numFmtId="0" fontId="5" fillId="0" borderId="1" xfId="1" applyFont="1" applyBorder="1" applyAlignment="1">
      <alignment horizontal="center" wrapText="1"/>
    </xf>
    <xf numFmtId="0" fontId="3" fillId="0" borderId="2" xfId="1" applyFont="1" applyBorder="1" applyAlignment="1">
      <alignment horizontal="center" vertical="center" wrapText="1"/>
    </xf>
    <xf numFmtId="0" fontId="3" fillId="0" borderId="5" xfId="1" applyFont="1" applyBorder="1" applyAlignment="1">
      <alignment horizontal="center" vertical="center" wrapText="1"/>
    </xf>
    <xf numFmtId="0" fontId="3" fillId="0" borderId="4" xfId="1" applyFont="1" applyBorder="1" applyAlignment="1">
      <alignment horizontal="center" vertical="center"/>
    </xf>
    <xf numFmtId="0" fontId="3" fillId="0" borderId="12" xfId="1" applyFont="1" applyBorder="1" applyAlignment="1">
      <alignment horizontal="center" vertical="center"/>
    </xf>
    <xf numFmtId="0" fontId="12" fillId="0" borderId="3" xfId="1" applyFont="1" applyBorder="1" applyAlignment="1">
      <alignment horizontal="center" vertical="center"/>
    </xf>
    <xf numFmtId="0" fontId="12" fillId="0" borderId="2" xfId="1" applyFont="1" applyBorder="1" applyAlignment="1">
      <alignment horizontal="center" vertical="center"/>
    </xf>
    <xf numFmtId="0" fontId="23" fillId="0" borderId="0" xfId="0" applyFont="1" applyAlignment="1">
      <alignment horizontal="center" wrapText="1"/>
    </xf>
    <xf numFmtId="166" fontId="0" fillId="0" borderId="78" xfId="11" applyNumberFormat="1" applyFont="1" applyFill="1" applyBorder="1"/>
    <xf numFmtId="166" fontId="0" fillId="0" borderId="79" xfId="11" applyNumberFormat="1" applyFont="1" applyFill="1" applyBorder="1"/>
  </cellXfs>
  <cellStyles count="242">
    <cellStyle name="Comma" xfId="11" builtinId="3"/>
    <cellStyle name="Comma [0] 2" xfId="12"/>
    <cellStyle name="Comma [0] 3" xfId="13"/>
    <cellStyle name="Comma 10" xfId="14"/>
    <cellStyle name="Comma 100" xfId="15"/>
    <cellStyle name="Comma 101" xfId="16"/>
    <cellStyle name="Comma 102" xfId="17"/>
    <cellStyle name="Comma 103" xfId="18"/>
    <cellStyle name="Comma 104" xfId="19"/>
    <cellStyle name="Comma 105" xfId="20"/>
    <cellStyle name="Comma 106" xfId="21"/>
    <cellStyle name="Comma 107" xfId="22"/>
    <cellStyle name="Comma 108" xfId="23"/>
    <cellStyle name="Comma 109" xfId="24"/>
    <cellStyle name="Comma 11" xfId="25"/>
    <cellStyle name="Comma 110" xfId="26"/>
    <cellStyle name="Comma 111" xfId="27"/>
    <cellStyle name="Comma 112" xfId="28"/>
    <cellStyle name="Comma 113" xfId="29"/>
    <cellStyle name="Comma 114" xfId="30"/>
    <cellStyle name="Comma 115" xfId="31"/>
    <cellStyle name="Comma 12" xfId="32"/>
    <cellStyle name="Comma 13" xfId="33"/>
    <cellStyle name="Comma 14" xfId="34"/>
    <cellStyle name="Comma 15" xfId="35"/>
    <cellStyle name="Comma 16" xfId="36"/>
    <cellStyle name="Comma 17" xfId="37"/>
    <cellStyle name="Comma 18" xfId="38"/>
    <cellStyle name="Comma 19" xfId="39"/>
    <cellStyle name="Comma 2" xfId="2"/>
    <cellStyle name="Comma 2 2" xfId="4"/>
    <cellStyle name="Comma 20" xfId="40"/>
    <cellStyle name="Comma 21" xfId="41"/>
    <cellStyle name="Comma 22" xfId="42"/>
    <cellStyle name="Comma 23" xfId="43"/>
    <cellStyle name="Comma 24" xfId="44"/>
    <cellStyle name="Comma 25" xfId="45"/>
    <cellStyle name="Comma 26" xfId="46"/>
    <cellStyle name="Comma 27" xfId="47"/>
    <cellStyle name="Comma 28" xfId="48"/>
    <cellStyle name="Comma 29" xfId="49"/>
    <cellStyle name="Comma 3" xfId="7"/>
    <cellStyle name="Comma 30" xfId="50"/>
    <cellStyle name="Comma 31" xfId="51"/>
    <cellStyle name="Comma 32" xfId="52"/>
    <cellStyle name="Comma 33" xfId="53"/>
    <cellStyle name="Comma 34" xfId="54"/>
    <cellStyle name="Comma 35" xfId="55"/>
    <cellStyle name="Comma 36" xfId="56"/>
    <cellStyle name="Comma 37" xfId="57"/>
    <cellStyle name="Comma 38" xfId="58"/>
    <cellStyle name="Comma 39" xfId="59"/>
    <cellStyle name="Comma 4" xfId="9"/>
    <cellStyle name="Comma 40" xfId="60"/>
    <cellStyle name="Comma 41" xfId="61"/>
    <cellStyle name="Comma 42" xfId="62"/>
    <cellStyle name="Comma 43" xfId="63"/>
    <cellStyle name="Comma 44" xfId="64"/>
    <cellStyle name="Comma 45" xfId="65"/>
    <cellStyle name="Comma 46" xfId="66"/>
    <cellStyle name="Comma 47" xfId="67"/>
    <cellStyle name="Comma 48" xfId="68"/>
    <cellStyle name="Comma 49" xfId="69"/>
    <cellStyle name="Comma 5" xfId="70"/>
    <cellStyle name="Comma 50" xfId="71"/>
    <cellStyle name="Comma 51" xfId="72"/>
    <cellStyle name="Comma 52" xfId="73"/>
    <cellStyle name="Comma 53" xfId="74"/>
    <cellStyle name="Comma 54" xfId="75"/>
    <cellStyle name="Comma 55" xfId="76"/>
    <cellStyle name="Comma 56" xfId="77"/>
    <cellStyle name="Comma 57" xfId="78"/>
    <cellStyle name="Comma 58" xfId="79"/>
    <cellStyle name="Comma 59" xfId="80"/>
    <cellStyle name="Comma 6" xfId="81"/>
    <cellStyle name="Comma 60" xfId="82"/>
    <cellStyle name="Comma 61" xfId="83"/>
    <cellStyle name="Comma 62" xfId="84"/>
    <cellStyle name="Comma 63" xfId="85"/>
    <cellStyle name="Comma 64" xfId="86"/>
    <cellStyle name="Comma 65" xfId="87"/>
    <cellStyle name="Comma 66" xfId="88"/>
    <cellStyle name="Comma 67" xfId="89"/>
    <cellStyle name="Comma 68" xfId="90"/>
    <cellStyle name="Comma 69" xfId="91"/>
    <cellStyle name="Comma 7" xfId="92"/>
    <cellStyle name="Comma 70" xfId="93"/>
    <cellStyle name="Comma 71" xfId="94"/>
    <cellStyle name="Comma 72" xfId="95"/>
    <cellStyle name="Comma 73" xfId="96"/>
    <cellStyle name="Comma 74" xfId="97"/>
    <cellStyle name="Comma 75" xfId="98"/>
    <cellStyle name="Comma 76" xfId="99"/>
    <cellStyle name="Comma 77" xfId="100"/>
    <cellStyle name="Comma 78" xfId="101"/>
    <cellStyle name="Comma 79" xfId="102"/>
    <cellStyle name="Comma 8" xfId="103"/>
    <cellStyle name="Comma 80" xfId="104"/>
    <cellStyle name="Comma 81" xfId="105"/>
    <cellStyle name="Comma 82" xfId="106"/>
    <cellStyle name="Comma 83" xfId="107"/>
    <cellStyle name="Comma 84" xfId="108"/>
    <cellStyle name="Comma 85" xfId="109"/>
    <cellStyle name="Comma 86" xfId="110"/>
    <cellStyle name="Comma 87" xfId="111"/>
    <cellStyle name="Comma 88" xfId="112"/>
    <cellStyle name="Comma 89" xfId="113"/>
    <cellStyle name="Comma 9" xfId="114"/>
    <cellStyle name="Comma 90" xfId="115"/>
    <cellStyle name="Comma 91" xfId="116"/>
    <cellStyle name="Comma 92" xfId="117"/>
    <cellStyle name="Comma 93" xfId="118"/>
    <cellStyle name="Comma 94" xfId="119"/>
    <cellStyle name="Comma 95" xfId="120"/>
    <cellStyle name="Comma 96" xfId="121"/>
    <cellStyle name="Comma 97" xfId="122"/>
    <cellStyle name="Comma 98" xfId="123"/>
    <cellStyle name="Comma 99" xfId="124"/>
    <cellStyle name="Currency [0] 2" xfId="125"/>
    <cellStyle name="Currency [0] 3" xfId="126"/>
    <cellStyle name="Currency 10" xfId="127"/>
    <cellStyle name="Currency 100" xfId="128"/>
    <cellStyle name="Currency 101" xfId="129"/>
    <cellStyle name="Currency 102" xfId="130"/>
    <cellStyle name="Currency 103" xfId="131"/>
    <cellStyle name="Currency 104" xfId="132"/>
    <cellStyle name="Currency 105" xfId="133"/>
    <cellStyle name="Currency 106" xfId="134"/>
    <cellStyle name="Currency 107" xfId="135"/>
    <cellStyle name="Currency 108" xfId="136"/>
    <cellStyle name="Currency 109" xfId="137"/>
    <cellStyle name="Currency 11" xfId="138"/>
    <cellStyle name="Currency 110" xfId="139"/>
    <cellStyle name="Currency 111" xfId="140"/>
    <cellStyle name="Currency 112" xfId="141"/>
    <cellStyle name="Currency 113" xfId="142"/>
    <cellStyle name="Currency 114" xfId="143"/>
    <cellStyle name="Currency 12" xfId="144"/>
    <cellStyle name="Currency 13" xfId="145"/>
    <cellStyle name="Currency 14" xfId="146"/>
    <cellStyle name="Currency 15" xfId="147"/>
    <cellStyle name="Currency 16" xfId="148"/>
    <cellStyle name="Currency 17" xfId="149"/>
    <cellStyle name="Currency 18" xfId="150"/>
    <cellStyle name="Currency 19" xfId="151"/>
    <cellStyle name="Currency 2" xfId="10"/>
    <cellStyle name="Currency 20" xfId="152"/>
    <cellStyle name="Currency 21" xfId="153"/>
    <cellStyle name="Currency 22" xfId="154"/>
    <cellStyle name="Currency 23" xfId="155"/>
    <cellStyle name="Currency 24" xfId="156"/>
    <cellStyle name="Currency 25" xfId="157"/>
    <cellStyle name="Currency 26" xfId="158"/>
    <cellStyle name="Currency 27" xfId="159"/>
    <cellStyle name="Currency 28" xfId="160"/>
    <cellStyle name="Currency 29" xfId="161"/>
    <cellStyle name="Currency 3" xfId="162"/>
    <cellStyle name="Currency 30" xfId="163"/>
    <cellStyle name="Currency 31" xfId="164"/>
    <cellStyle name="Currency 32" xfId="165"/>
    <cellStyle name="Currency 33" xfId="166"/>
    <cellStyle name="Currency 34" xfId="167"/>
    <cellStyle name="Currency 35" xfId="168"/>
    <cellStyle name="Currency 36" xfId="169"/>
    <cellStyle name="Currency 37" xfId="170"/>
    <cellStyle name="Currency 38" xfId="171"/>
    <cellStyle name="Currency 39" xfId="172"/>
    <cellStyle name="Currency 4" xfId="173"/>
    <cellStyle name="Currency 40" xfId="174"/>
    <cellStyle name="Currency 41" xfId="175"/>
    <cellStyle name="Currency 42" xfId="176"/>
    <cellStyle name="Currency 43" xfId="177"/>
    <cellStyle name="Currency 44" xfId="178"/>
    <cellStyle name="Currency 45" xfId="179"/>
    <cellStyle name="Currency 46" xfId="180"/>
    <cellStyle name="Currency 47" xfId="181"/>
    <cellStyle name="Currency 48" xfId="182"/>
    <cellStyle name="Currency 49" xfId="183"/>
    <cellStyle name="Currency 5" xfId="184"/>
    <cellStyle name="Currency 50" xfId="185"/>
    <cellStyle name="Currency 51" xfId="186"/>
    <cellStyle name="Currency 52" xfId="187"/>
    <cellStyle name="Currency 53" xfId="188"/>
    <cellStyle name="Currency 54" xfId="189"/>
    <cellStyle name="Currency 55" xfId="190"/>
    <cellStyle name="Currency 56" xfId="191"/>
    <cellStyle name="Currency 57" xfId="192"/>
    <cellStyle name="Currency 58" xfId="193"/>
    <cellStyle name="Currency 59" xfId="194"/>
    <cellStyle name="Currency 6" xfId="195"/>
    <cellStyle name="Currency 60" xfId="196"/>
    <cellStyle name="Currency 61" xfId="197"/>
    <cellStyle name="Currency 62" xfId="198"/>
    <cellStyle name="Currency 63" xfId="199"/>
    <cellStyle name="Currency 64" xfId="200"/>
    <cellStyle name="Currency 65" xfId="201"/>
    <cellStyle name="Currency 66" xfId="202"/>
    <cellStyle name="Currency 67" xfId="203"/>
    <cellStyle name="Currency 68" xfId="204"/>
    <cellStyle name="Currency 69" xfId="205"/>
    <cellStyle name="Currency 7" xfId="206"/>
    <cellStyle name="Currency 70" xfId="207"/>
    <cellStyle name="Currency 71" xfId="208"/>
    <cellStyle name="Currency 72" xfId="209"/>
    <cellStyle name="Currency 73" xfId="210"/>
    <cellStyle name="Currency 74" xfId="211"/>
    <cellStyle name="Currency 75" xfId="212"/>
    <cellStyle name="Currency 76" xfId="213"/>
    <cellStyle name="Currency 77" xfId="214"/>
    <cellStyle name="Currency 78" xfId="215"/>
    <cellStyle name="Currency 79" xfId="216"/>
    <cellStyle name="Currency 8" xfId="217"/>
    <cellStyle name="Currency 80" xfId="218"/>
    <cellStyle name="Currency 81" xfId="219"/>
    <cellStyle name="Currency 82" xfId="220"/>
    <cellStyle name="Currency 83" xfId="221"/>
    <cellStyle name="Currency 84" xfId="222"/>
    <cellStyle name="Currency 85" xfId="223"/>
    <cellStyle name="Currency 86" xfId="224"/>
    <cellStyle name="Currency 87" xfId="225"/>
    <cellStyle name="Currency 88" xfId="226"/>
    <cellStyle name="Currency 89" xfId="227"/>
    <cellStyle name="Currency 9" xfId="228"/>
    <cellStyle name="Currency 90" xfId="229"/>
    <cellStyle name="Currency 91" xfId="230"/>
    <cellStyle name="Currency 92" xfId="231"/>
    <cellStyle name="Currency 93" xfId="232"/>
    <cellStyle name="Currency 94" xfId="233"/>
    <cellStyle name="Currency 95" xfId="234"/>
    <cellStyle name="Currency 96" xfId="235"/>
    <cellStyle name="Currency 97" xfId="236"/>
    <cellStyle name="Currency 98" xfId="237"/>
    <cellStyle name="Currency 99" xfId="238"/>
    <cellStyle name="Normal" xfId="0" builtinId="0"/>
    <cellStyle name="Normal 2" xfId="3"/>
    <cellStyle name="Normal 2 2" xfId="5"/>
    <cellStyle name="Normal 3" xfId="1"/>
    <cellStyle name="Normal 4" xfId="6"/>
    <cellStyle name="Normal 5" xfId="239"/>
    <cellStyle name="Percent 2" xfId="8"/>
    <cellStyle name="Percent 3" xfId="240"/>
    <cellStyle name="Percent 4" xfId="241"/>
  </cellStyles>
  <dxfs count="0"/>
  <tableStyles count="0" defaultTableStyle="TableStyleMedium9" defaultPivotStyle="PivotStyleLight16"/>
  <colors>
    <mruColors>
      <color rgb="FF0000FF"/>
      <color rgb="FFCC00FF"/>
      <color rgb="FFFFFFCC"/>
      <color rgb="FF00863D"/>
      <color rgb="FFEC70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19050</xdr:rowOff>
    </xdr:from>
    <xdr:to>
      <xdr:col>1</xdr:col>
      <xdr:colOff>504825</xdr:colOff>
      <xdr:row>4</xdr:row>
      <xdr:rowOff>0</xdr:rowOff>
    </xdr:to>
    <xdr:pic>
      <xdr:nvPicPr>
        <xdr:cNvPr id="3" name="Picture 46" descr="logo_web_2008"/>
        <xdr:cNvPicPr>
          <a:picLocks noChangeAspect="1" noChangeArrowheads="1"/>
        </xdr:cNvPicPr>
      </xdr:nvPicPr>
      <xdr:blipFill>
        <a:blip xmlns:r="http://schemas.openxmlformats.org/officeDocument/2006/relationships" r:embed="rId1" cstate="print"/>
        <a:srcRect/>
        <a:stretch>
          <a:fillRect/>
        </a:stretch>
      </xdr:blipFill>
      <xdr:spPr bwMode="auto">
        <a:xfrm>
          <a:off x="152400" y="161925"/>
          <a:ext cx="1276350" cy="409575"/>
        </a:xfrm>
        <a:prstGeom prst="rect">
          <a:avLst/>
        </a:prstGeom>
        <a:noFill/>
        <a:ln w="9525">
          <a:noFill/>
          <a:miter lim="800000"/>
          <a:headEnd/>
          <a:tailEnd/>
        </a:ln>
      </xdr:spPr>
    </xdr:pic>
    <xdr:clientData/>
  </xdr:twoCellAnchor>
  <xdr:twoCellAnchor>
    <xdr:from>
      <xdr:col>10</xdr:col>
      <xdr:colOff>123825</xdr:colOff>
      <xdr:row>0</xdr:row>
      <xdr:rowOff>47625</xdr:rowOff>
    </xdr:from>
    <xdr:to>
      <xdr:col>11</xdr:col>
      <xdr:colOff>152400</xdr:colOff>
      <xdr:row>4</xdr:row>
      <xdr:rowOff>104775</xdr:rowOff>
    </xdr:to>
    <xdr:pic>
      <xdr:nvPicPr>
        <xdr:cNvPr id="6" name="Picture 47" descr="DOE-Color"/>
        <xdr:cNvPicPr>
          <a:picLocks noChangeAspect="1" noChangeArrowheads="1"/>
        </xdr:cNvPicPr>
      </xdr:nvPicPr>
      <xdr:blipFill>
        <a:blip xmlns:r="http://schemas.openxmlformats.org/officeDocument/2006/relationships" r:embed="rId2" cstate="print"/>
        <a:srcRect/>
        <a:stretch>
          <a:fillRect/>
        </a:stretch>
      </xdr:blipFill>
      <xdr:spPr bwMode="auto">
        <a:xfrm>
          <a:off x="7296150" y="47625"/>
          <a:ext cx="685800" cy="6286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333375</xdr:colOff>
          <xdr:row>12</xdr:row>
          <xdr:rowOff>0</xdr:rowOff>
        </xdr:from>
        <xdr:to>
          <xdr:col>4</xdr:col>
          <xdr:colOff>333375</xdr:colOff>
          <xdr:row>12</xdr:row>
          <xdr:rowOff>219075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xdr:row>
          <xdr:rowOff>0</xdr:rowOff>
        </xdr:from>
        <xdr:to>
          <xdr:col>8</xdr:col>
          <xdr:colOff>76200</xdr:colOff>
          <xdr:row>12</xdr:row>
          <xdr:rowOff>219075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12</xdr:row>
          <xdr:rowOff>0</xdr:rowOff>
        </xdr:from>
        <xdr:to>
          <xdr:col>9</xdr:col>
          <xdr:colOff>457200</xdr:colOff>
          <xdr:row>12</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Preps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12</xdr:row>
          <xdr:rowOff>0</xdr:rowOff>
        </xdr:from>
        <xdr:to>
          <xdr:col>11</xdr:col>
          <xdr:colOff>66675</xdr:colOff>
          <xdr:row>12</xdr:row>
          <xdr:rowOff>219075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12</xdr:row>
          <xdr:rowOff>0</xdr:rowOff>
        </xdr:from>
        <xdr:to>
          <xdr:col>5</xdr:col>
          <xdr:colOff>457200</xdr:colOff>
          <xdr:row>12</xdr:row>
          <xdr:rowOff>219075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12</xdr:row>
          <xdr:rowOff>0</xdr:rowOff>
        </xdr:from>
        <xdr:to>
          <xdr:col>3</xdr:col>
          <xdr:colOff>485775</xdr:colOff>
          <xdr:row>12</xdr:row>
          <xdr:rowOff>219075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12</xdr:row>
          <xdr:rowOff>0</xdr:rowOff>
        </xdr:from>
        <xdr:to>
          <xdr:col>6</xdr:col>
          <xdr:colOff>647700</xdr:colOff>
          <xdr:row>12</xdr:row>
          <xdr:rowOff>219075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LLP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57150</xdr:rowOff>
        </xdr:from>
        <xdr:to>
          <xdr:col>4</xdr:col>
          <xdr:colOff>123825</xdr:colOff>
          <xdr:row>9</xdr:row>
          <xdr:rowOff>285750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Budget/Scope Addition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285750</xdr:rowOff>
        </xdr:from>
        <xdr:to>
          <xdr:col>4</xdr:col>
          <xdr:colOff>0</xdr:colOff>
          <xdr:row>10</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Budget/Scope Reduction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9</xdr:row>
          <xdr:rowOff>28575</xdr:rowOff>
        </xdr:from>
        <xdr:to>
          <xdr:col>7</xdr:col>
          <xdr:colOff>95250</xdr:colOff>
          <xdr:row>9</xdr:row>
          <xdr:rowOff>266700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Budget Transfer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9</xdr:row>
          <xdr:rowOff>266700</xdr:rowOff>
        </xdr:from>
        <xdr:to>
          <xdr:col>7</xdr:col>
          <xdr:colOff>514350</xdr:colOff>
          <xdr:row>9</xdr:row>
          <xdr:rowOff>495300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Schedule/Milestone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9</xdr:row>
          <xdr:rowOff>47625</xdr:rowOff>
        </xdr:from>
        <xdr:to>
          <xdr:col>11</xdr:col>
          <xdr:colOff>38100</xdr:colOff>
          <xdr:row>9</xdr:row>
          <xdr:rowOff>257175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9</xdr:row>
          <xdr:rowOff>304800</xdr:rowOff>
        </xdr:from>
        <xdr:to>
          <xdr:col>11</xdr:col>
          <xdr:colOff>228600</xdr:colOff>
          <xdr:row>9</xdr:row>
          <xdr:rowOff>476250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Risk Mitigation - </a:t>
              </a:r>
            </a:p>
          </xdr:txBody>
        </xdr:sp>
        <xdr:clientData/>
      </xdr:twoCellAnchor>
    </mc:Choice>
    <mc:Fallback/>
  </mc:AlternateContent>
  <xdr:twoCellAnchor editAs="oneCell">
    <xdr:from>
      <xdr:col>2</xdr:col>
      <xdr:colOff>647700</xdr:colOff>
      <xdr:row>0</xdr:row>
      <xdr:rowOff>0</xdr:rowOff>
    </xdr:from>
    <xdr:to>
      <xdr:col>8</xdr:col>
      <xdr:colOff>571500</xdr:colOff>
      <xdr:row>4</xdr:row>
      <xdr:rowOff>125118</xdr:rowOff>
    </xdr:to>
    <xdr:pic>
      <xdr:nvPicPr>
        <xdr:cNvPr id="18" name="Picture 17" descr="C:\Users\boyce\Documents\lclsII_banner_v01_wd565.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19325" y="0"/>
          <a:ext cx="4333875" cy="6966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VC%20NICU.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VCHS%20-%201W%20Estimate%2020100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New)"/>
      <sheetName val="Project Budget (New)"/>
      <sheetName val="Invoices"/>
      <sheetName val="Sheet1"/>
      <sheetName val="Data"/>
      <sheetName val="(Cashflow)"/>
      <sheetName val="Contingency detail"/>
      <sheetName val="Simple comparison"/>
      <sheetName val="Bid Tab"/>
      <sheetName val="Bid summary"/>
      <sheetName val="(Project Budget)"/>
    </sheetNames>
    <sheetDataSet>
      <sheetData sheetId="0"/>
      <sheetData sheetId="1"/>
      <sheetData sheetId="2"/>
      <sheetData sheetId="3"/>
      <sheetData sheetId="4" refreshError="1">
        <row r="4">
          <cell r="A4" t="str">
            <v>Sum of Amount</v>
          </cell>
          <cell r="C4" t="str">
            <v>Cash Flow Month</v>
          </cell>
        </row>
        <row r="5">
          <cell r="A5" t="str">
            <v>Budget Line #</v>
          </cell>
          <cell r="B5" t="str">
            <v>Vendor</v>
          </cell>
          <cell r="C5">
            <v>39630</v>
          </cell>
          <cell r="D5">
            <v>39661</v>
          </cell>
          <cell r="E5">
            <v>39692</v>
          </cell>
          <cell r="F5">
            <v>39722</v>
          </cell>
          <cell r="G5">
            <v>39753</v>
          </cell>
          <cell r="H5">
            <v>39783</v>
          </cell>
          <cell r="I5">
            <v>39814</v>
          </cell>
          <cell r="J5" t="str">
            <v>Grand Total</v>
          </cell>
        </row>
        <row r="6">
          <cell r="A6">
            <v>100</v>
          </cell>
          <cell r="B6" t="str">
            <v>Nova Partners, Inc.</v>
          </cell>
          <cell r="C6">
            <v>7604.8</v>
          </cell>
          <cell r="D6">
            <v>4272.24</v>
          </cell>
          <cell r="E6">
            <v>6159.54</v>
          </cell>
          <cell r="F6">
            <v>7732.39</v>
          </cell>
          <cell r="G6">
            <v>15422.27</v>
          </cell>
          <cell r="H6">
            <v>19860.68</v>
          </cell>
          <cell r="J6">
            <v>61051.92</v>
          </cell>
        </row>
        <row r="7">
          <cell r="A7" t="str">
            <v>100 Total</v>
          </cell>
          <cell r="C7">
            <v>7604.8</v>
          </cell>
          <cell r="D7">
            <v>4272.24</v>
          </cell>
          <cell r="E7">
            <v>6159.54</v>
          </cell>
          <cell r="F7">
            <v>7732.39</v>
          </cell>
          <cell r="G7">
            <v>15422.27</v>
          </cell>
          <cell r="H7">
            <v>19860.68</v>
          </cell>
          <cell r="J7">
            <v>61051.92</v>
          </cell>
        </row>
        <row r="8">
          <cell r="A8">
            <v>200</v>
          </cell>
          <cell r="B8" t="str">
            <v xml:space="preserve">Mead Construction </v>
          </cell>
          <cell r="I8">
            <v>99905</v>
          </cell>
          <cell r="J8">
            <v>99905</v>
          </cell>
        </row>
        <row r="9">
          <cell r="A9" t="str">
            <v>200 Total</v>
          </cell>
          <cell r="I9">
            <v>99905</v>
          </cell>
          <cell r="J9">
            <v>99905</v>
          </cell>
        </row>
        <row r="10">
          <cell r="A10">
            <v>120</v>
          </cell>
          <cell r="B10" t="str">
            <v>Ratcliff</v>
          </cell>
          <cell r="G10">
            <v>23540.959999999999</v>
          </cell>
          <cell r="H10">
            <v>16123</v>
          </cell>
          <cell r="J10">
            <v>39663.96</v>
          </cell>
        </row>
        <row r="11">
          <cell r="A11" t="str">
            <v>120 Total</v>
          </cell>
          <cell r="G11">
            <v>23540.959999999999</v>
          </cell>
          <cell r="H11">
            <v>16123</v>
          </cell>
          <cell r="J11">
            <v>39663.96</v>
          </cell>
        </row>
        <row r="12">
          <cell r="A12">
            <v>140</v>
          </cell>
          <cell r="B12" t="str">
            <v>IOR Services</v>
          </cell>
          <cell r="H12">
            <v>4370</v>
          </cell>
          <cell r="J12">
            <v>4370</v>
          </cell>
        </row>
        <row r="13">
          <cell r="A13" t="str">
            <v>140 Total</v>
          </cell>
          <cell r="H13">
            <v>4370</v>
          </cell>
          <cell r="J13">
            <v>4370</v>
          </cell>
        </row>
        <row r="14">
          <cell r="A14">
            <v>130</v>
          </cell>
          <cell r="B14" t="str">
            <v>The Cohen Group</v>
          </cell>
          <cell r="H14">
            <v>7401.64</v>
          </cell>
          <cell r="J14">
            <v>7401.64</v>
          </cell>
        </row>
        <row r="15">
          <cell r="A15" t="str">
            <v>130 Total</v>
          </cell>
          <cell r="H15">
            <v>7401.64</v>
          </cell>
          <cell r="J15">
            <v>7401.64</v>
          </cell>
        </row>
        <row r="16">
          <cell r="A16" t="str">
            <v>Grand Total</v>
          </cell>
          <cell r="C16">
            <v>7604.8</v>
          </cell>
          <cell r="D16">
            <v>4272.24</v>
          </cell>
          <cell r="E16">
            <v>6159.54</v>
          </cell>
          <cell r="F16">
            <v>7732.39</v>
          </cell>
          <cell r="G16">
            <v>38963.230000000003</v>
          </cell>
          <cell r="H16">
            <v>47755.32</v>
          </cell>
          <cell r="I16">
            <v>99905</v>
          </cell>
          <cell r="J16">
            <v>212392.52</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aary"/>
      <sheetName val="New BudgetCash Flow "/>
      <sheetName val="Equipment real cost"/>
      <sheetName val="Budget"/>
      <sheetName val="Equipment Budget"/>
      <sheetName val="Invoices"/>
      <sheetName val="Data Pivot Table"/>
      <sheetName val="Contingency"/>
      <sheetName val="CO"/>
    </sheetNames>
    <sheetDataSet>
      <sheetData sheetId="0"/>
      <sheetData sheetId="1"/>
      <sheetData sheetId="2"/>
      <sheetData sheetId="3"/>
      <sheetData sheetId="4"/>
      <sheetData sheetId="5"/>
      <sheetData sheetId="6" refreshError="1">
        <row r="4">
          <cell r="A4" t="str">
            <v>Sum of Amount</v>
          </cell>
          <cell r="C4" t="str">
            <v>Cash Flow Month</v>
          </cell>
        </row>
        <row r="5">
          <cell r="A5" t="str">
            <v>Budget Line #</v>
          </cell>
          <cell r="B5" t="str">
            <v>Vendor</v>
          </cell>
          <cell r="C5">
            <v>39904</v>
          </cell>
          <cell r="D5">
            <v>39934</v>
          </cell>
          <cell r="E5">
            <v>39965</v>
          </cell>
          <cell r="F5">
            <v>39995</v>
          </cell>
          <cell r="G5">
            <v>40026</v>
          </cell>
          <cell r="H5">
            <v>40057</v>
          </cell>
          <cell r="I5">
            <v>40087</v>
          </cell>
          <cell r="J5">
            <v>40118</v>
          </cell>
          <cell r="K5">
            <v>40148</v>
          </cell>
          <cell r="L5">
            <v>40179</v>
          </cell>
          <cell r="M5">
            <v>40210</v>
          </cell>
          <cell r="N5">
            <v>40238</v>
          </cell>
          <cell r="O5" t="str">
            <v>Grand Total</v>
          </cell>
        </row>
        <row r="6">
          <cell r="A6">
            <v>410</v>
          </cell>
          <cell r="B6" t="str">
            <v>Nova Partners</v>
          </cell>
          <cell r="E6">
            <v>33640.019999999997</v>
          </cell>
          <cell r="F6">
            <v>21254.38</v>
          </cell>
          <cell r="G6">
            <v>28943.67</v>
          </cell>
          <cell r="H6">
            <v>19020.43</v>
          </cell>
          <cell r="I6">
            <v>20478.330000000002</v>
          </cell>
          <cell r="J6">
            <v>21878.2</v>
          </cell>
          <cell r="K6">
            <v>21865.03</v>
          </cell>
          <cell r="L6">
            <v>28035.15</v>
          </cell>
          <cell r="M6">
            <v>21638.61</v>
          </cell>
          <cell r="N6">
            <v>7123</v>
          </cell>
          <cell r="O6">
            <v>223876.82</v>
          </cell>
        </row>
        <row r="7">
          <cell r="A7" t="str">
            <v>410 Total</v>
          </cell>
          <cell r="E7">
            <v>33640.019999999997</v>
          </cell>
          <cell r="F7">
            <v>21254.38</v>
          </cell>
          <cell r="G7">
            <v>28943.67</v>
          </cell>
          <cell r="H7">
            <v>19020.43</v>
          </cell>
          <cell r="I7">
            <v>20478.330000000002</v>
          </cell>
          <cell r="J7">
            <v>21878.2</v>
          </cell>
          <cell r="K7">
            <v>21865.03</v>
          </cell>
          <cell r="L7">
            <v>28035.15</v>
          </cell>
          <cell r="M7">
            <v>21638.61</v>
          </cell>
          <cell r="N7">
            <v>7123</v>
          </cell>
          <cell r="O7">
            <v>223876.82</v>
          </cell>
        </row>
        <row r="8">
          <cell r="A8">
            <v>421</v>
          </cell>
          <cell r="B8" t="str">
            <v>IOR Services/ Stephen D. Moore</v>
          </cell>
          <cell r="F8">
            <v>190</v>
          </cell>
          <cell r="G8">
            <v>2945</v>
          </cell>
          <cell r="I8">
            <v>2945</v>
          </cell>
          <cell r="J8">
            <v>2565</v>
          </cell>
          <cell r="K8">
            <v>3040</v>
          </cell>
          <cell r="L8">
            <v>5795</v>
          </cell>
          <cell r="O8">
            <v>17480</v>
          </cell>
        </row>
        <row r="9">
          <cell r="A9" t="str">
            <v>421 Total</v>
          </cell>
          <cell r="F9">
            <v>190</v>
          </cell>
          <cell r="G9">
            <v>2945</v>
          </cell>
          <cell r="I9">
            <v>2945</v>
          </cell>
          <cell r="J9">
            <v>2565</v>
          </cell>
          <cell r="K9">
            <v>3040</v>
          </cell>
          <cell r="L9">
            <v>5795</v>
          </cell>
          <cell r="O9">
            <v>17480</v>
          </cell>
        </row>
        <row r="10">
          <cell r="A10">
            <v>422</v>
          </cell>
          <cell r="B10" t="str">
            <v>The Cohen Group</v>
          </cell>
          <cell r="G10">
            <v>3430.05</v>
          </cell>
          <cell r="H10">
            <v>1804.75</v>
          </cell>
          <cell r="J10">
            <v>1450</v>
          </cell>
          <cell r="K10">
            <v>3227.93</v>
          </cell>
          <cell r="M10">
            <v>8719.6</v>
          </cell>
          <cell r="O10">
            <v>18632.330000000002</v>
          </cell>
        </row>
        <row r="11">
          <cell r="A11" t="str">
            <v>422 Total</v>
          </cell>
          <cell r="G11">
            <v>3430.05</v>
          </cell>
          <cell r="H11">
            <v>1804.75</v>
          </cell>
          <cell r="J11">
            <v>1450</v>
          </cell>
          <cell r="K11">
            <v>3227.93</v>
          </cell>
          <cell r="M11">
            <v>8719.6</v>
          </cell>
          <cell r="O11">
            <v>18632.330000000002</v>
          </cell>
        </row>
        <row r="12">
          <cell r="A12">
            <v>423</v>
          </cell>
          <cell r="B12" t="str">
            <v>Western Medical Technical Servicess, Inc.</v>
          </cell>
          <cell r="K12">
            <v>19990</v>
          </cell>
          <cell r="O12">
            <v>19990</v>
          </cell>
        </row>
        <row r="13">
          <cell r="A13" t="str">
            <v>423 Total</v>
          </cell>
          <cell r="K13">
            <v>19990</v>
          </cell>
          <cell r="O13">
            <v>19990</v>
          </cell>
        </row>
        <row r="14">
          <cell r="A14">
            <v>620</v>
          </cell>
          <cell r="B14" t="str">
            <v>Ratcliff</v>
          </cell>
          <cell r="H14">
            <v>141407.49</v>
          </cell>
          <cell r="I14">
            <v>90407.49</v>
          </cell>
          <cell r="J14">
            <v>35990.239999999998</v>
          </cell>
          <cell r="K14">
            <v>20198.46</v>
          </cell>
          <cell r="M14">
            <v>7898.5</v>
          </cell>
          <cell r="N14">
            <v>36054.379999999997</v>
          </cell>
          <cell r="O14">
            <v>331956.56</v>
          </cell>
        </row>
        <row r="15">
          <cell r="A15" t="str">
            <v>620 Total</v>
          </cell>
          <cell r="H15">
            <v>141407.49</v>
          </cell>
          <cell r="I15">
            <v>90407.49</v>
          </cell>
          <cell r="J15">
            <v>35990.239999999998</v>
          </cell>
          <cell r="K15">
            <v>20198.46</v>
          </cell>
          <cell r="M15">
            <v>7898.5</v>
          </cell>
          <cell r="N15">
            <v>36054.379999999997</v>
          </cell>
          <cell r="O15">
            <v>331956.56</v>
          </cell>
        </row>
        <row r="16">
          <cell r="A16">
            <v>650</v>
          </cell>
          <cell r="B16" t="str">
            <v xml:space="preserve">RHL Fire Protection </v>
          </cell>
          <cell r="C16">
            <v>5740</v>
          </cell>
          <cell r="E16">
            <v>2420</v>
          </cell>
          <cell r="H16">
            <v>960</v>
          </cell>
          <cell r="O16">
            <v>9120</v>
          </cell>
        </row>
        <row r="17">
          <cell r="A17" t="str">
            <v>650 Total</v>
          </cell>
          <cell r="C17">
            <v>5740</v>
          </cell>
          <cell r="E17">
            <v>2420</v>
          </cell>
          <cell r="H17">
            <v>960</v>
          </cell>
          <cell r="O17">
            <v>9120</v>
          </cell>
        </row>
        <row r="18">
          <cell r="A18">
            <v>670</v>
          </cell>
          <cell r="B18" t="str">
            <v>Sabah International</v>
          </cell>
          <cell r="D18">
            <v>2301.64</v>
          </cell>
          <cell r="H18">
            <v>8698</v>
          </cell>
          <cell r="O18">
            <v>10999.64</v>
          </cell>
        </row>
        <row r="19">
          <cell r="A19" t="str">
            <v>670 Total</v>
          </cell>
          <cell r="D19">
            <v>2301.64</v>
          </cell>
          <cell r="H19">
            <v>8698</v>
          </cell>
          <cell r="O19">
            <v>10999.64</v>
          </cell>
        </row>
        <row r="20">
          <cell r="A20">
            <v>900</v>
          </cell>
          <cell r="B20" t="str">
            <v>Barker Blue</v>
          </cell>
          <cell r="D20">
            <v>437.54</v>
          </cell>
          <cell r="E20">
            <v>602.73</v>
          </cell>
          <cell r="F20">
            <v>237.18</v>
          </cell>
          <cell r="G20">
            <v>321.89999999999998</v>
          </cell>
          <cell r="H20">
            <v>656.72</v>
          </cell>
          <cell r="I20">
            <v>594.54999999999995</v>
          </cell>
          <cell r="J20">
            <v>1985.08</v>
          </cell>
          <cell r="K20">
            <v>365.97</v>
          </cell>
          <cell r="O20">
            <v>5201.67</v>
          </cell>
        </row>
        <row r="21">
          <cell r="B21" t="str">
            <v>Ford Graphics</v>
          </cell>
          <cell r="E21">
            <v>1913.62</v>
          </cell>
          <cell r="F21">
            <v>128.4</v>
          </cell>
          <cell r="O21">
            <v>2042.02</v>
          </cell>
        </row>
        <row r="22">
          <cell r="A22" t="str">
            <v>900 Total</v>
          </cell>
          <cell r="D22">
            <v>437.54</v>
          </cell>
          <cell r="E22">
            <v>2516.35</v>
          </cell>
          <cell r="F22">
            <v>365.58</v>
          </cell>
          <cell r="G22">
            <v>321.89999999999998</v>
          </cell>
          <cell r="H22">
            <v>656.72</v>
          </cell>
          <cell r="I22">
            <v>594.54999999999995</v>
          </cell>
          <cell r="J22">
            <v>1985.08</v>
          </cell>
          <cell r="K22">
            <v>365.97</v>
          </cell>
          <cell r="O22">
            <v>7243.69</v>
          </cell>
        </row>
        <row r="23">
          <cell r="A23">
            <v>1000</v>
          </cell>
          <cell r="B23" t="str">
            <v>BSK Associates</v>
          </cell>
          <cell r="F23">
            <v>1230</v>
          </cell>
          <cell r="G23">
            <v>4835</v>
          </cell>
          <cell r="H23">
            <v>9127.5</v>
          </cell>
          <cell r="I23">
            <v>4135</v>
          </cell>
          <cell r="J23">
            <v>4460</v>
          </cell>
          <cell r="K23">
            <v>2290</v>
          </cell>
          <cell r="O23">
            <v>26077.5</v>
          </cell>
        </row>
        <row r="24">
          <cell r="A24" t="str">
            <v>1000 Total</v>
          </cell>
          <cell r="F24">
            <v>1230</v>
          </cell>
          <cell r="G24">
            <v>4835</v>
          </cell>
          <cell r="H24">
            <v>9127.5</v>
          </cell>
          <cell r="I24">
            <v>4135</v>
          </cell>
          <cell r="J24">
            <v>4460</v>
          </cell>
          <cell r="K24">
            <v>2290</v>
          </cell>
          <cell r="O24">
            <v>26077.5</v>
          </cell>
        </row>
        <row r="25">
          <cell r="A25">
            <v>1020</v>
          </cell>
          <cell r="B25" t="str">
            <v>Pankow Specialty Projects</v>
          </cell>
          <cell r="G25">
            <v>435872</v>
          </cell>
          <cell r="H25">
            <v>642144</v>
          </cell>
          <cell r="I25">
            <v>848176</v>
          </cell>
          <cell r="J25">
            <v>740724</v>
          </cell>
          <cell r="K25">
            <v>958409</v>
          </cell>
          <cell r="L25">
            <v>420467</v>
          </cell>
          <cell r="M25">
            <v>747638</v>
          </cell>
          <cell r="N25">
            <v>44228</v>
          </cell>
          <cell r="O25">
            <v>4837658</v>
          </cell>
        </row>
        <row r="26">
          <cell r="A26" t="str">
            <v>1020 Total</v>
          </cell>
          <cell r="G26">
            <v>435872</v>
          </cell>
          <cell r="H26">
            <v>642144</v>
          </cell>
          <cell r="I26">
            <v>848176</v>
          </cell>
          <cell r="J26">
            <v>740724</v>
          </cell>
          <cell r="K26">
            <v>958409</v>
          </cell>
          <cell r="L26">
            <v>420467</v>
          </cell>
          <cell r="M26">
            <v>747638</v>
          </cell>
          <cell r="N26">
            <v>44228</v>
          </cell>
          <cell r="O26">
            <v>4837658</v>
          </cell>
        </row>
        <row r="27">
          <cell r="A27">
            <v>1030</v>
          </cell>
          <cell r="B27" t="str">
            <v>Bay Area Security Specialists</v>
          </cell>
          <cell r="L27">
            <v>5396.79</v>
          </cell>
          <cell r="M27">
            <v>18230.560000000001</v>
          </cell>
          <cell r="O27">
            <v>23627.35</v>
          </cell>
        </row>
        <row r="28">
          <cell r="A28" t="str">
            <v>1030 Total</v>
          </cell>
          <cell r="L28">
            <v>5396.79</v>
          </cell>
          <cell r="M28">
            <v>18230.560000000001</v>
          </cell>
          <cell r="O28">
            <v>23627.35</v>
          </cell>
        </row>
        <row r="29">
          <cell r="A29" t="str">
            <v>Grand Total</v>
          </cell>
          <cell r="C29">
            <v>5740</v>
          </cell>
          <cell r="D29">
            <v>2739.18</v>
          </cell>
          <cell r="E29">
            <v>38576.370000000003</v>
          </cell>
          <cell r="F29">
            <v>23039.96</v>
          </cell>
          <cell r="G29">
            <v>476347.62</v>
          </cell>
          <cell r="H29">
            <v>823818.89</v>
          </cell>
          <cell r="I29">
            <v>966736.37</v>
          </cell>
          <cell r="J29">
            <v>809052.52</v>
          </cell>
          <cell r="K29">
            <v>1029386.39</v>
          </cell>
          <cell r="L29">
            <v>459693.94</v>
          </cell>
          <cell r="M29">
            <v>804125.27</v>
          </cell>
          <cell r="N29">
            <v>87405.38</v>
          </cell>
          <cell r="O29">
            <v>5526661.8899999997</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8"/>
  <sheetViews>
    <sheetView showGridLines="0" tabSelected="1" zoomScaleNormal="100" workbookViewId="0">
      <selection activeCell="P15" sqref="P15"/>
    </sheetView>
  </sheetViews>
  <sheetFormatPr defaultColWidth="9.85546875" defaultRowHeight="12.75" x14ac:dyDescent="0.2"/>
  <cols>
    <col min="1" max="1" width="13.85546875" style="1" customWidth="1"/>
    <col min="2" max="2" width="9.7109375" style="1" customWidth="1"/>
    <col min="3" max="3" width="10.140625" style="1" customWidth="1"/>
    <col min="4" max="4" width="11.42578125" style="1" customWidth="1"/>
    <col min="5" max="11" width="11.140625" style="1" customWidth="1"/>
    <col min="12" max="12" width="18" style="1" customWidth="1"/>
    <col min="13" max="13" width="38.7109375" style="1" customWidth="1"/>
    <col min="14" max="14" width="9.85546875" style="1" hidden="1" customWidth="1"/>
    <col min="15" max="19" width="9.85546875" style="1"/>
    <col min="20" max="20" width="12.85546875" style="1" customWidth="1"/>
    <col min="21" max="21" width="11.140625" style="1" bestFit="1" customWidth="1"/>
    <col min="22" max="16384" width="9.85546875" style="1"/>
  </cols>
  <sheetData>
    <row r="1" spans="1:22" ht="11.25" customHeight="1" x14ac:dyDescent="0.2"/>
    <row r="2" spans="1:22" ht="11.25" customHeight="1" x14ac:dyDescent="0.2"/>
    <row r="3" spans="1:22" ht="11.25" customHeight="1" x14ac:dyDescent="0.2"/>
    <row r="4" spans="1:22" ht="11.25" customHeight="1" x14ac:dyDescent="0.2"/>
    <row r="5" spans="1:22" ht="11.25" customHeight="1" thickBot="1" x14ac:dyDescent="0.25"/>
    <row r="6" spans="1:22" ht="15" customHeight="1" x14ac:dyDescent="0.2">
      <c r="A6" s="206" t="s">
        <v>18</v>
      </c>
      <c r="B6" s="207"/>
      <c r="C6" s="206" t="s">
        <v>12</v>
      </c>
      <c r="D6" s="210"/>
      <c r="E6" s="210"/>
      <c r="F6" s="210"/>
      <c r="G6" s="207"/>
      <c r="H6" s="202" t="s">
        <v>17</v>
      </c>
      <c r="I6" s="203"/>
      <c r="J6" s="187" t="s">
        <v>11</v>
      </c>
      <c r="K6" s="188"/>
      <c r="L6" s="189"/>
    </row>
    <row r="7" spans="1:22" ht="18" customHeight="1" thickBot="1" x14ac:dyDescent="0.25">
      <c r="A7" s="208"/>
      <c r="B7" s="209"/>
      <c r="C7" s="211"/>
      <c r="D7" s="212"/>
      <c r="E7" s="212"/>
      <c r="F7" s="212"/>
      <c r="G7" s="192"/>
      <c r="H7" s="204" t="s">
        <v>94</v>
      </c>
      <c r="I7" s="205"/>
      <c r="J7" s="190">
        <v>3</v>
      </c>
      <c r="K7" s="191"/>
      <c r="L7" s="192"/>
    </row>
    <row r="8" spans="1:22" ht="22.5" customHeight="1" thickBot="1" x14ac:dyDescent="0.25">
      <c r="A8" s="14" t="s">
        <v>10</v>
      </c>
      <c r="B8" s="216" t="s">
        <v>79</v>
      </c>
      <c r="C8" s="216"/>
      <c r="D8" s="217"/>
      <c r="E8" s="14" t="s">
        <v>9</v>
      </c>
      <c r="F8" s="216" t="s">
        <v>80</v>
      </c>
      <c r="G8" s="217"/>
      <c r="H8" s="14" t="s">
        <v>8</v>
      </c>
      <c r="I8" s="193">
        <v>42964</v>
      </c>
      <c r="J8" s="194"/>
      <c r="K8" s="194"/>
      <c r="L8" s="195"/>
    </row>
    <row r="9" spans="1:22" ht="26.25" customHeight="1" thickBot="1" x14ac:dyDescent="0.25">
      <c r="A9" s="14" t="s">
        <v>7</v>
      </c>
      <c r="B9" s="213" t="s">
        <v>87</v>
      </c>
      <c r="C9" s="214"/>
      <c r="D9" s="214"/>
      <c r="E9" s="214"/>
      <c r="F9" s="214"/>
      <c r="G9" s="214"/>
      <c r="H9" s="214"/>
      <c r="I9" s="214"/>
      <c r="J9" s="214"/>
      <c r="K9" s="214"/>
      <c r="L9" s="215"/>
      <c r="M9" s="25" t="s">
        <v>68</v>
      </c>
    </row>
    <row r="10" spans="1:22" ht="40.35" customHeight="1" thickBot="1" x14ac:dyDescent="0.25">
      <c r="A10" s="147" t="s">
        <v>6</v>
      </c>
      <c r="B10" s="38"/>
      <c r="C10" s="38"/>
      <c r="D10" s="38"/>
      <c r="E10" s="38"/>
      <c r="F10" s="38"/>
      <c r="G10" s="38"/>
      <c r="H10" s="38"/>
      <c r="I10" s="38"/>
      <c r="J10" s="38"/>
      <c r="K10" s="38"/>
      <c r="L10" s="39" t="s">
        <v>93</v>
      </c>
      <c r="M10" s="25"/>
    </row>
    <row r="11" spans="1:22" s="7" customFormat="1" ht="94.5" customHeight="1" x14ac:dyDescent="0.2">
      <c r="A11" s="148"/>
      <c r="B11" s="149" t="s">
        <v>92</v>
      </c>
      <c r="C11" s="150"/>
      <c r="D11" s="150"/>
      <c r="E11" s="150"/>
      <c r="F11" s="150"/>
      <c r="G11" s="150"/>
      <c r="H11" s="150"/>
      <c r="I11" s="150"/>
      <c r="J11" s="150"/>
      <c r="K11" s="150"/>
      <c r="L11" s="151"/>
      <c r="M11" s="118" t="s">
        <v>67</v>
      </c>
    </row>
    <row r="12" spans="1:22" ht="13.5" customHeight="1" x14ac:dyDescent="0.2">
      <c r="A12" s="199"/>
      <c r="B12" s="200"/>
      <c r="C12" s="200"/>
      <c r="D12" s="200"/>
      <c r="E12" s="200"/>
      <c r="F12" s="200"/>
      <c r="G12" s="200"/>
      <c r="H12" s="200"/>
      <c r="I12" s="200"/>
      <c r="J12" s="200"/>
      <c r="K12" s="200"/>
      <c r="L12" s="201"/>
    </row>
    <row r="13" spans="1:22" ht="21" customHeight="1" thickBot="1" x14ac:dyDescent="0.25">
      <c r="A13" s="196" t="s">
        <v>29</v>
      </c>
      <c r="B13" s="197"/>
      <c r="C13" s="197"/>
      <c r="D13" s="197"/>
      <c r="E13" s="197"/>
      <c r="F13" s="197"/>
      <c r="G13" s="197"/>
      <c r="H13" s="197"/>
      <c r="I13" s="197"/>
      <c r="J13" s="197"/>
      <c r="K13" s="197"/>
      <c r="L13" s="198"/>
    </row>
    <row r="14" spans="1:22" ht="23.25" customHeight="1" thickBot="1" x14ac:dyDescent="0.25">
      <c r="A14" s="167" t="s">
        <v>16</v>
      </c>
      <c r="B14" s="168"/>
      <c r="C14" s="168"/>
      <c r="D14" s="169"/>
      <c r="E14" s="6" t="s">
        <v>45</v>
      </c>
      <c r="F14" s="6" t="s">
        <v>19</v>
      </c>
      <c r="G14" s="6" t="s">
        <v>20</v>
      </c>
      <c r="H14" s="6" t="s">
        <v>46</v>
      </c>
      <c r="I14" s="6" t="s">
        <v>47</v>
      </c>
      <c r="J14" s="6" t="s">
        <v>48</v>
      </c>
      <c r="K14" s="6" t="s">
        <v>49</v>
      </c>
      <c r="L14" s="6" t="s">
        <v>5</v>
      </c>
    </row>
    <row r="15" spans="1:22" ht="14.25" customHeight="1" x14ac:dyDescent="0.2">
      <c r="A15" s="180" t="s">
        <v>43</v>
      </c>
      <c r="B15" s="181"/>
      <c r="C15" s="181"/>
      <c r="D15" s="181"/>
      <c r="E15" s="53">
        <f>E16</f>
        <v>3649892.8343000002</v>
      </c>
      <c r="F15" s="53">
        <f t="shared" ref="F15:K15" si="0">F16</f>
        <v>2693910.0701000001</v>
      </c>
      <c r="G15" s="53">
        <f t="shared" si="0"/>
        <v>891609.53209999995</v>
      </c>
      <c r="H15" s="53">
        <f t="shared" si="0"/>
        <v>1367374.5203</v>
      </c>
      <c r="I15" s="53">
        <f t="shared" si="0"/>
        <v>0</v>
      </c>
      <c r="J15" s="53">
        <f t="shared" si="0"/>
        <v>0</v>
      </c>
      <c r="K15" s="53">
        <f t="shared" si="0"/>
        <v>0</v>
      </c>
      <c r="L15" s="143">
        <f>SUM(E15:K15)</f>
        <v>8602786.9567999989</v>
      </c>
    </row>
    <row r="16" spans="1:22" ht="14.25" customHeight="1" x14ac:dyDescent="0.2">
      <c r="A16" s="42" t="s">
        <v>88</v>
      </c>
      <c r="B16" s="45"/>
      <c r="C16" s="45"/>
      <c r="D16" s="46"/>
      <c r="E16" s="27">
        <v>3649892.8343000002</v>
      </c>
      <c r="F16" s="26">
        <v>2693910.0701000001</v>
      </c>
      <c r="G16" s="26">
        <v>891609.53209999995</v>
      </c>
      <c r="H16" s="26">
        <v>1367374.5203</v>
      </c>
      <c r="I16" s="26">
        <v>0</v>
      </c>
      <c r="J16" s="26">
        <v>0</v>
      </c>
      <c r="K16" s="26"/>
      <c r="L16" s="15"/>
      <c r="O16" s="28"/>
      <c r="P16" s="28"/>
      <c r="Q16" s="28"/>
      <c r="R16" s="28"/>
      <c r="T16" s="28"/>
      <c r="V16" s="28"/>
    </row>
    <row r="17" spans="1:23" ht="14.25" customHeight="1" x14ac:dyDescent="0.2">
      <c r="A17" s="47" t="s">
        <v>44</v>
      </c>
      <c r="B17" s="48"/>
      <c r="C17" s="48"/>
      <c r="D17" s="49"/>
      <c r="E17" s="27">
        <f>E18</f>
        <v>3649892.8343000002</v>
      </c>
      <c r="F17" s="27">
        <f t="shared" ref="F17:K17" si="1">F18</f>
        <v>2693910.0701000001</v>
      </c>
      <c r="G17" s="27">
        <f t="shared" si="1"/>
        <v>1002155.2662</v>
      </c>
      <c r="H17" s="27">
        <f t="shared" si="1"/>
        <v>3883703.2845000001</v>
      </c>
      <c r="I17" s="27">
        <f t="shared" si="1"/>
        <v>669391.89969999995</v>
      </c>
      <c r="J17" s="27">
        <f t="shared" si="1"/>
        <v>360307.25530000002</v>
      </c>
      <c r="K17" s="27">
        <f t="shared" si="1"/>
        <v>0</v>
      </c>
      <c r="L17" s="15">
        <f t="shared" ref="L17" si="2">SUM(E17:K17)</f>
        <v>12259360.610100001</v>
      </c>
      <c r="O17" s="28"/>
      <c r="P17" s="28"/>
      <c r="Q17" s="28"/>
      <c r="R17" s="28"/>
      <c r="T17" s="28"/>
      <c r="U17" s="28"/>
      <c r="V17" s="28"/>
      <c r="W17" s="28"/>
    </row>
    <row r="18" spans="1:23" x14ac:dyDescent="0.2">
      <c r="A18" s="42" t="s">
        <v>88</v>
      </c>
      <c r="B18" s="43"/>
      <c r="C18" s="43"/>
      <c r="D18" s="44"/>
      <c r="E18" s="27">
        <v>3649892.8343000002</v>
      </c>
      <c r="F18" s="27">
        <v>2693910.0701000001</v>
      </c>
      <c r="G18" s="27">
        <v>1002155.2662</v>
      </c>
      <c r="H18" s="27">
        <v>3883703.2845000001</v>
      </c>
      <c r="I18" s="27">
        <v>669391.89969999995</v>
      </c>
      <c r="J18" s="11">
        <v>360307.25530000002</v>
      </c>
      <c r="K18" s="11"/>
      <c r="L18" s="12"/>
    </row>
    <row r="19" spans="1:23" ht="13.5" thickBot="1" x14ac:dyDescent="0.25">
      <c r="A19" s="50"/>
      <c r="B19" s="51"/>
      <c r="C19" s="51"/>
      <c r="D19" s="52"/>
      <c r="E19" s="40"/>
      <c r="F19" s="40"/>
      <c r="G19" s="40"/>
      <c r="H19" s="40"/>
      <c r="I19" s="40"/>
      <c r="J19" s="40"/>
      <c r="K19" s="40"/>
      <c r="L19" s="41"/>
    </row>
    <row r="20" spans="1:23" ht="21" customHeight="1" x14ac:dyDescent="0.2">
      <c r="A20" s="185" t="s">
        <v>50</v>
      </c>
      <c r="B20" s="186"/>
      <c r="C20" s="186"/>
      <c r="D20" s="186"/>
      <c r="E20" s="29">
        <f>E17-E15</f>
        <v>0</v>
      </c>
      <c r="F20" s="29">
        <f t="shared" ref="F20:K20" si="3">F17-F15</f>
        <v>0</v>
      </c>
      <c r="G20" s="29">
        <f t="shared" si="3"/>
        <v>110545.7341</v>
      </c>
      <c r="H20" s="29">
        <f t="shared" si="3"/>
        <v>2516328.7642000001</v>
      </c>
      <c r="I20" s="29">
        <f t="shared" si="3"/>
        <v>669391.89969999995</v>
      </c>
      <c r="J20" s="29">
        <f t="shared" si="3"/>
        <v>360307.25530000002</v>
      </c>
      <c r="K20" s="29">
        <f t="shared" si="3"/>
        <v>0</v>
      </c>
      <c r="L20" s="30">
        <f>L17-L15</f>
        <v>3656573.6533000022</v>
      </c>
      <c r="M20" s="25"/>
      <c r="O20" s="28"/>
      <c r="P20" s="28"/>
      <c r="Q20" s="28"/>
      <c r="R20" s="28"/>
      <c r="V20" s="28"/>
    </row>
    <row r="21" spans="1:23" ht="17.25" customHeight="1" x14ac:dyDescent="0.2">
      <c r="A21" s="218" t="s">
        <v>51</v>
      </c>
      <c r="B21" s="219"/>
      <c r="C21" s="219"/>
      <c r="D21" s="219"/>
      <c r="E21" s="31"/>
      <c r="F21" s="31"/>
      <c r="G21" s="31"/>
      <c r="H21" s="31"/>
      <c r="I21" s="31"/>
      <c r="J21" s="31"/>
      <c r="K21" s="31"/>
      <c r="L21" s="32">
        <f>-L20</f>
        <v>-3656573.6533000022</v>
      </c>
      <c r="M21" s="25"/>
      <c r="O21" s="28"/>
      <c r="P21" s="28"/>
      <c r="Q21" s="28"/>
      <c r="R21" s="28"/>
      <c r="V21" s="28"/>
      <c r="W21" s="28"/>
    </row>
    <row r="22" spans="1:23" ht="15" customHeight="1" x14ac:dyDescent="0.2">
      <c r="A22" s="218" t="s">
        <v>52</v>
      </c>
      <c r="B22" s="219"/>
      <c r="C22" s="219"/>
      <c r="D22" s="219"/>
      <c r="E22" s="9"/>
      <c r="F22" s="9"/>
      <c r="G22" s="9"/>
      <c r="H22" s="9"/>
      <c r="I22" s="9"/>
      <c r="J22" s="9"/>
      <c r="K22" s="9"/>
      <c r="L22" s="10">
        <v>0</v>
      </c>
      <c r="M22" s="33"/>
    </row>
    <row r="23" spans="1:23" ht="17.25" customHeight="1" thickBot="1" x14ac:dyDescent="0.25">
      <c r="A23" s="218"/>
      <c r="B23" s="219"/>
      <c r="C23" s="219"/>
      <c r="D23" s="219"/>
      <c r="E23" s="9"/>
      <c r="F23" s="9"/>
      <c r="G23" s="9"/>
      <c r="H23" s="9"/>
      <c r="I23" s="9"/>
      <c r="J23" s="9"/>
      <c r="K23" s="9"/>
      <c r="L23" s="13"/>
      <c r="M23" s="25"/>
    </row>
    <row r="24" spans="1:23" ht="16.5" customHeight="1" x14ac:dyDescent="0.2">
      <c r="A24" s="177" t="s">
        <v>31</v>
      </c>
      <c r="B24" s="178"/>
      <c r="C24" s="178"/>
      <c r="D24" s="178"/>
      <c r="E24" s="178"/>
      <c r="F24" s="178"/>
      <c r="G24" s="178"/>
      <c r="H24" s="178"/>
      <c r="I24" s="178"/>
      <c r="J24" s="178"/>
      <c r="K24" s="178"/>
      <c r="L24" s="179"/>
      <c r="M24" s="25"/>
    </row>
    <row r="25" spans="1:23" ht="30" customHeight="1" thickBot="1" x14ac:dyDescent="0.25">
      <c r="A25" s="170" t="s">
        <v>91</v>
      </c>
      <c r="B25" s="171"/>
      <c r="C25" s="171"/>
      <c r="D25" s="171"/>
      <c r="E25" s="171"/>
      <c r="F25" s="171"/>
      <c r="G25" s="171"/>
      <c r="H25" s="171"/>
      <c r="I25" s="171"/>
      <c r="J25" s="171"/>
      <c r="K25" s="171"/>
      <c r="L25" s="172"/>
      <c r="M25" s="117" t="s">
        <v>62</v>
      </c>
    </row>
    <row r="26" spans="1:23" ht="16.5" customHeight="1" x14ac:dyDescent="0.2">
      <c r="A26" s="177" t="s">
        <v>32</v>
      </c>
      <c r="B26" s="178"/>
      <c r="C26" s="178"/>
      <c r="D26" s="178"/>
      <c r="E26" s="178"/>
      <c r="F26" s="178"/>
      <c r="G26" s="178"/>
      <c r="H26" s="178"/>
      <c r="I26" s="178"/>
      <c r="J26" s="178"/>
      <c r="K26" s="178"/>
      <c r="L26" s="179"/>
      <c r="M26" s="25"/>
    </row>
    <row r="27" spans="1:23" ht="30" customHeight="1" thickBot="1" x14ac:dyDescent="0.25">
      <c r="A27" s="170" t="s">
        <v>90</v>
      </c>
      <c r="B27" s="171"/>
      <c r="C27" s="171"/>
      <c r="D27" s="171"/>
      <c r="E27" s="171"/>
      <c r="F27" s="171"/>
      <c r="G27" s="171"/>
      <c r="H27" s="171"/>
      <c r="I27" s="171"/>
      <c r="J27" s="171"/>
      <c r="K27" s="171"/>
      <c r="L27" s="172"/>
      <c r="M27" s="117" t="s">
        <v>64</v>
      </c>
    </row>
    <row r="28" spans="1:23" ht="17.25" customHeight="1" x14ac:dyDescent="0.2">
      <c r="A28" s="220" t="s">
        <v>33</v>
      </c>
      <c r="B28" s="221"/>
      <c r="C28" s="221"/>
      <c r="D28" s="221"/>
      <c r="E28" s="221"/>
      <c r="F28" s="221"/>
      <c r="G28" s="221"/>
      <c r="H28" s="221"/>
      <c r="I28" s="221"/>
      <c r="J28" s="221"/>
      <c r="K28" s="221"/>
      <c r="L28" s="222"/>
      <c r="M28" s="25"/>
    </row>
    <row r="29" spans="1:23" ht="21" customHeight="1" thickBot="1" x14ac:dyDescent="0.25">
      <c r="A29" s="170" t="s">
        <v>82</v>
      </c>
      <c r="B29" s="171"/>
      <c r="C29" s="171"/>
      <c r="D29" s="171"/>
      <c r="E29" s="171"/>
      <c r="F29" s="171"/>
      <c r="G29" s="171"/>
      <c r="H29" s="171"/>
      <c r="I29" s="171"/>
      <c r="J29" s="171"/>
      <c r="K29" s="171"/>
      <c r="L29" s="172"/>
      <c r="M29" s="117" t="s">
        <v>63</v>
      </c>
    </row>
    <row r="30" spans="1:23" ht="17.25" customHeight="1" x14ac:dyDescent="0.2">
      <c r="A30" s="173" t="s">
        <v>35</v>
      </c>
      <c r="B30" s="174"/>
      <c r="C30" s="174"/>
      <c r="D30" s="174"/>
      <c r="E30" s="174"/>
      <c r="F30" s="174"/>
      <c r="G30" s="174"/>
      <c r="H30" s="174"/>
      <c r="I30" s="174"/>
      <c r="J30" s="174"/>
      <c r="K30" s="174"/>
      <c r="L30" s="175"/>
      <c r="M30" s="25"/>
    </row>
    <row r="31" spans="1:23" s="8" customFormat="1" ht="18" customHeight="1" thickBot="1" x14ac:dyDescent="0.25">
      <c r="A31" s="170" t="s">
        <v>81</v>
      </c>
      <c r="B31" s="171"/>
      <c r="C31" s="171"/>
      <c r="D31" s="171"/>
      <c r="E31" s="171"/>
      <c r="F31" s="171"/>
      <c r="G31" s="171"/>
      <c r="H31" s="171"/>
      <c r="I31" s="171"/>
      <c r="J31" s="171"/>
      <c r="K31" s="171"/>
      <c r="L31" s="172"/>
      <c r="M31" s="117" t="s">
        <v>65</v>
      </c>
    </row>
    <row r="32" spans="1:23" s="8" customFormat="1" ht="19.5" customHeight="1" x14ac:dyDescent="0.2">
      <c r="A32" s="173" t="s">
        <v>34</v>
      </c>
      <c r="B32" s="174"/>
      <c r="C32" s="174"/>
      <c r="D32" s="174"/>
      <c r="E32" s="174"/>
      <c r="F32" s="174"/>
      <c r="G32" s="174"/>
      <c r="H32" s="174"/>
      <c r="I32" s="174"/>
      <c r="J32" s="174"/>
      <c r="K32" s="174"/>
      <c r="L32" s="175"/>
      <c r="M32" s="25"/>
    </row>
    <row r="33" spans="1:13" s="8" customFormat="1" ht="42.75" customHeight="1" thickBot="1" x14ac:dyDescent="0.25">
      <c r="A33" s="176" t="s">
        <v>89</v>
      </c>
      <c r="B33" s="171"/>
      <c r="C33" s="171"/>
      <c r="D33" s="171"/>
      <c r="E33" s="171"/>
      <c r="F33" s="171"/>
      <c r="G33" s="171"/>
      <c r="H33" s="171"/>
      <c r="I33" s="171"/>
      <c r="J33" s="171"/>
      <c r="K33" s="171"/>
      <c r="L33" s="172"/>
      <c r="M33" s="117" t="s">
        <v>66</v>
      </c>
    </row>
    <row r="34" spans="1:13" ht="15.95" customHeight="1" x14ac:dyDescent="0.2">
      <c r="A34" s="223" t="s">
        <v>69</v>
      </c>
      <c r="B34" s="224"/>
      <c r="C34" s="224"/>
      <c r="D34" s="224"/>
      <c r="E34" s="224"/>
      <c r="F34" s="224"/>
      <c r="G34" s="224"/>
      <c r="H34" s="224"/>
      <c r="I34" s="224"/>
      <c r="J34" s="224"/>
      <c r="K34" s="224"/>
      <c r="L34" s="225"/>
    </row>
    <row r="35" spans="1:13" ht="15.95" customHeight="1" x14ac:dyDescent="0.2">
      <c r="A35" s="226"/>
      <c r="B35" s="227"/>
      <c r="C35" s="227"/>
      <c r="D35" s="227"/>
      <c r="E35" s="228"/>
      <c r="F35" s="229" t="s">
        <v>4</v>
      </c>
      <c r="G35" s="230"/>
      <c r="H35" s="231" t="s">
        <v>3</v>
      </c>
      <c r="I35" s="165"/>
      <c r="J35" s="166"/>
      <c r="K35" s="231" t="s">
        <v>2</v>
      </c>
      <c r="L35" s="232"/>
    </row>
    <row r="36" spans="1:13" ht="20.25" customHeight="1" x14ac:dyDescent="0.2">
      <c r="A36" s="161" t="s">
        <v>13</v>
      </c>
      <c r="B36" s="162"/>
      <c r="C36" s="162"/>
      <c r="D36" s="162"/>
      <c r="E36" s="163"/>
      <c r="F36" s="153"/>
      <c r="G36" s="154"/>
      <c r="H36" s="164"/>
      <c r="I36" s="233"/>
      <c r="J36" s="234"/>
      <c r="K36" s="36"/>
      <c r="L36" s="34"/>
    </row>
    <row r="37" spans="1:13" ht="15.95" customHeight="1" x14ac:dyDescent="0.2">
      <c r="A37" s="158" t="s">
        <v>30</v>
      </c>
      <c r="B37" s="159"/>
      <c r="C37" s="159"/>
      <c r="D37" s="159"/>
      <c r="E37" s="160"/>
      <c r="F37" s="152"/>
      <c r="G37" s="153"/>
      <c r="H37" s="164" t="s">
        <v>14</v>
      </c>
      <c r="I37" s="165"/>
      <c r="J37" s="166"/>
      <c r="K37" s="35"/>
      <c r="L37" s="34"/>
    </row>
    <row r="38" spans="1:13" ht="15.95" customHeight="1" x14ac:dyDescent="0.2">
      <c r="A38" s="158"/>
      <c r="B38" s="159"/>
      <c r="C38" s="159"/>
      <c r="D38" s="159"/>
      <c r="E38" s="160"/>
      <c r="F38" s="153"/>
      <c r="G38" s="154"/>
      <c r="H38" s="164"/>
      <c r="I38" s="233"/>
      <c r="J38" s="234"/>
      <c r="K38" s="36"/>
      <c r="L38" s="34"/>
    </row>
    <row r="39" spans="1:13" ht="15.95" customHeight="1" x14ac:dyDescent="0.2">
      <c r="A39" s="161" t="s">
        <v>1</v>
      </c>
      <c r="B39" s="162"/>
      <c r="C39" s="162"/>
      <c r="D39" s="162"/>
      <c r="E39" s="163"/>
      <c r="F39" s="153"/>
      <c r="G39" s="154"/>
      <c r="H39" s="164"/>
      <c r="I39" s="165"/>
      <c r="J39" s="166"/>
      <c r="K39" s="35"/>
      <c r="L39" s="34"/>
    </row>
    <row r="40" spans="1:13" ht="15.95" customHeight="1" x14ac:dyDescent="0.2">
      <c r="A40" s="158" t="s">
        <v>37</v>
      </c>
      <c r="B40" s="159"/>
      <c r="C40" s="159"/>
      <c r="D40" s="159"/>
      <c r="E40" s="160"/>
      <c r="F40" s="152" t="s">
        <v>36</v>
      </c>
      <c r="G40" s="153"/>
      <c r="H40" s="164" t="s">
        <v>14</v>
      </c>
      <c r="I40" s="165"/>
      <c r="J40" s="166"/>
      <c r="K40" s="35"/>
      <c r="L40" s="34"/>
    </row>
    <row r="41" spans="1:13" ht="15.95" customHeight="1" x14ac:dyDescent="0.2">
      <c r="A41" s="158"/>
      <c r="B41" s="159"/>
      <c r="C41" s="159"/>
      <c r="D41" s="159"/>
      <c r="E41" s="160"/>
      <c r="F41" s="153"/>
      <c r="G41" s="154"/>
      <c r="H41" s="164"/>
      <c r="I41" s="165"/>
      <c r="J41" s="166"/>
      <c r="K41" s="35"/>
      <c r="L41" s="34"/>
    </row>
    <row r="42" spans="1:13" ht="15.95" customHeight="1" x14ac:dyDescent="0.2">
      <c r="A42" s="182"/>
      <c r="B42" s="183"/>
      <c r="C42" s="183"/>
      <c r="D42" s="183"/>
      <c r="E42" s="184"/>
      <c r="F42" s="153"/>
      <c r="G42" s="154"/>
      <c r="H42" s="164"/>
      <c r="I42" s="165"/>
      <c r="J42" s="166"/>
      <c r="K42" s="35"/>
      <c r="L42" s="34"/>
    </row>
    <row r="43" spans="1:13" ht="15.95" customHeight="1" x14ac:dyDescent="0.2">
      <c r="A43" s="161" t="s">
        <v>0</v>
      </c>
      <c r="B43" s="162"/>
      <c r="C43" s="162"/>
      <c r="D43" s="162"/>
      <c r="E43" s="163"/>
      <c r="F43" s="153"/>
      <c r="G43" s="154"/>
      <c r="H43" s="164"/>
      <c r="I43" s="165"/>
      <c r="J43" s="166"/>
      <c r="K43" s="35"/>
      <c r="L43" s="34"/>
    </row>
    <row r="44" spans="1:13" ht="15.95" customHeight="1" x14ac:dyDescent="0.2">
      <c r="A44" s="155" t="s">
        <v>15</v>
      </c>
      <c r="B44" s="156"/>
      <c r="C44" s="156"/>
      <c r="D44" s="156"/>
      <c r="E44" s="157"/>
      <c r="F44" s="153" t="s">
        <v>21</v>
      </c>
      <c r="G44" s="154"/>
      <c r="H44" s="164"/>
      <c r="I44" s="165"/>
      <c r="J44" s="166"/>
      <c r="K44" s="35"/>
      <c r="L44" s="34"/>
    </row>
    <row r="45" spans="1:13" ht="15.95" customHeight="1" x14ac:dyDescent="0.2">
      <c r="A45" s="155"/>
      <c r="B45" s="156"/>
      <c r="C45" s="156"/>
      <c r="D45" s="156"/>
      <c r="E45" s="157"/>
      <c r="F45" s="153"/>
      <c r="G45" s="154"/>
      <c r="H45" s="164"/>
      <c r="I45" s="165"/>
      <c r="J45" s="166"/>
      <c r="K45" s="35"/>
      <c r="L45" s="34"/>
    </row>
    <row r="46" spans="1:13" ht="15.95" customHeight="1" x14ac:dyDescent="0.2">
      <c r="A46" s="158"/>
      <c r="B46" s="159"/>
      <c r="C46" s="159"/>
      <c r="D46" s="159"/>
      <c r="E46" s="160"/>
      <c r="F46" s="153"/>
      <c r="G46" s="154"/>
      <c r="H46" s="164"/>
      <c r="I46" s="165"/>
      <c r="J46" s="166"/>
      <c r="K46" s="35"/>
      <c r="L46" s="34"/>
    </row>
    <row r="47" spans="1:13" ht="15.95" customHeight="1" x14ac:dyDescent="0.2">
      <c r="A47" s="161" t="s">
        <v>28</v>
      </c>
      <c r="B47" s="162"/>
      <c r="C47" s="162"/>
      <c r="D47" s="162"/>
      <c r="E47" s="163"/>
      <c r="F47" s="153"/>
      <c r="G47" s="154"/>
      <c r="H47" s="19"/>
      <c r="I47" s="20"/>
      <c r="J47" s="21"/>
      <c r="K47" s="35"/>
      <c r="L47" s="34"/>
    </row>
    <row r="48" spans="1:13" ht="15.95" customHeight="1" x14ac:dyDescent="0.2">
      <c r="A48" s="161" t="s">
        <v>22</v>
      </c>
      <c r="B48" s="162"/>
      <c r="C48" s="162"/>
      <c r="D48" s="162"/>
      <c r="E48" s="163"/>
      <c r="F48" s="153"/>
      <c r="G48" s="154"/>
      <c r="H48" s="16"/>
      <c r="I48" s="17"/>
      <c r="J48" s="18"/>
      <c r="K48" s="35"/>
      <c r="L48" s="34"/>
    </row>
    <row r="49" spans="1:12" ht="15.95" customHeight="1" x14ac:dyDescent="0.2">
      <c r="A49" s="128" t="s">
        <v>70</v>
      </c>
      <c r="B49" s="112"/>
      <c r="C49" s="112"/>
      <c r="D49" s="112"/>
      <c r="E49" s="113"/>
      <c r="F49" s="153" t="s">
        <v>39</v>
      </c>
      <c r="G49" s="154"/>
      <c r="H49" s="164" t="s">
        <v>14</v>
      </c>
      <c r="I49" s="165"/>
      <c r="J49" s="166"/>
      <c r="K49" s="35"/>
      <c r="L49" s="34"/>
    </row>
    <row r="50" spans="1:12" ht="14.25" customHeight="1" x14ac:dyDescent="0.2">
      <c r="A50" s="158" t="s">
        <v>24</v>
      </c>
      <c r="B50" s="159"/>
      <c r="C50" s="159"/>
      <c r="D50" s="159"/>
      <c r="E50" s="160"/>
      <c r="F50" s="153" t="s">
        <v>23</v>
      </c>
      <c r="G50" s="154"/>
      <c r="H50" s="164" t="s">
        <v>14</v>
      </c>
      <c r="I50" s="165"/>
      <c r="J50" s="166"/>
      <c r="K50" s="35"/>
      <c r="L50" s="34"/>
    </row>
    <row r="51" spans="1:12" ht="15.95" customHeight="1" x14ac:dyDescent="0.2">
      <c r="A51" s="158" t="s">
        <v>25</v>
      </c>
      <c r="B51" s="159"/>
      <c r="C51" s="159"/>
      <c r="D51" s="159"/>
      <c r="E51" s="160"/>
      <c r="F51" s="153" t="s">
        <v>26</v>
      </c>
      <c r="G51" s="154"/>
      <c r="H51" s="164" t="s">
        <v>14</v>
      </c>
      <c r="I51" s="165"/>
      <c r="J51" s="166"/>
      <c r="K51" s="35"/>
      <c r="L51" s="34"/>
    </row>
    <row r="52" spans="1:12" ht="15.95" customHeight="1" x14ac:dyDescent="0.2">
      <c r="A52" s="158" t="s">
        <v>40</v>
      </c>
      <c r="B52" s="159"/>
      <c r="C52" s="159"/>
      <c r="D52" s="159"/>
      <c r="E52" s="160"/>
      <c r="F52" s="153" t="s">
        <v>41</v>
      </c>
      <c r="G52" s="154"/>
      <c r="H52" s="164"/>
      <c r="I52" s="165"/>
      <c r="J52" s="166"/>
      <c r="K52" s="35"/>
      <c r="L52" s="34"/>
    </row>
    <row r="53" spans="1:12" ht="12" customHeight="1" x14ac:dyDescent="0.2">
      <c r="A53" s="158" t="s">
        <v>27</v>
      </c>
      <c r="B53" s="159"/>
      <c r="C53" s="159"/>
      <c r="D53" s="159"/>
      <c r="E53" s="160"/>
      <c r="F53" s="153" t="s">
        <v>38</v>
      </c>
      <c r="G53" s="154"/>
      <c r="H53" s="164" t="s">
        <v>14</v>
      </c>
      <c r="I53" s="165"/>
      <c r="J53" s="166"/>
      <c r="K53" s="35"/>
      <c r="L53" s="34"/>
    </row>
    <row r="54" spans="1:12" ht="12" customHeight="1" x14ac:dyDescent="0.2">
      <c r="A54" s="109" t="s">
        <v>77</v>
      </c>
      <c r="B54" s="110"/>
      <c r="C54" s="110"/>
      <c r="D54" s="110"/>
      <c r="E54" s="111"/>
      <c r="F54" s="153" t="s">
        <v>76</v>
      </c>
      <c r="G54" s="154"/>
      <c r="H54" s="164" t="s">
        <v>14</v>
      </c>
      <c r="I54" s="165"/>
      <c r="J54" s="166"/>
      <c r="K54" s="35"/>
      <c r="L54" s="34"/>
    </row>
    <row r="55" spans="1:12" ht="12" customHeight="1" x14ac:dyDescent="0.2">
      <c r="A55" s="109"/>
      <c r="B55" s="110"/>
      <c r="C55" s="110"/>
      <c r="D55" s="110"/>
      <c r="E55" s="111"/>
      <c r="F55" s="127"/>
      <c r="G55" s="108"/>
      <c r="H55" s="114"/>
      <c r="I55" s="115"/>
      <c r="J55" s="116"/>
      <c r="K55" s="35"/>
      <c r="L55" s="34"/>
    </row>
    <row r="56" spans="1:12" ht="12" customHeight="1" x14ac:dyDescent="0.2">
      <c r="A56" s="119" t="s">
        <v>78</v>
      </c>
      <c r="B56" s="125"/>
      <c r="C56" s="125"/>
      <c r="D56" s="125"/>
      <c r="E56" s="126"/>
      <c r="F56" s="127"/>
      <c r="G56" s="120"/>
      <c r="H56" s="123"/>
      <c r="I56" s="121"/>
      <c r="J56" s="122"/>
      <c r="K56" s="35"/>
      <c r="L56" s="34"/>
    </row>
    <row r="57" spans="1:12" ht="12" customHeight="1" x14ac:dyDescent="0.2">
      <c r="A57" s="124"/>
      <c r="B57" s="125"/>
      <c r="C57" s="125"/>
      <c r="D57" s="125"/>
      <c r="E57" s="126"/>
      <c r="F57" s="127"/>
      <c r="G57" s="120"/>
      <c r="H57" s="123"/>
      <c r="I57" s="121"/>
      <c r="J57" s="122"/>
      <c r="K57" s="35"/>
      <c r="L57" s="34"/>
    </row>
    <row r="58" spans="1:12" ht="12" customHeight="1" x14ac:dyDescent="0.2">
      <c r="A58" s="124"/>
      <c r="B58" s="125"/>
      <c r="C58" s="125"/>
      <c r="D58" s="125"/>
      <c r="E58" s="126"/>
      <c r="F58" s="127"/>
      <c r="G58" s="120"/>
      <c r="H58" s="123"/>
      <c r="I58" s="121"/>
      <c r="J58" s="122"/>
      <c r="K58" s="35"/>
      <c r="L58" s="34"/>
    </row>
    <row r="59" spans="1:12" ht="18" customHeight="1" x14ac:dyDescent="0.2">
      <c r="A59" s="161" t="s">
        <v>71</v>
      </c>
      <c r="B59" s="162"/>
      <c r="C59" s="162"/>
      <c r="D59" s="162"/>
      <c r="E59" s="163"/>
      <c r="F59" s="127"/>
      <c r="G59" s="108"/>
      <c r="H59" s="114"/>
      <c r="I59" s="115"/>
      <c r="J59" s="116"/>
      <c r="K59" s="35"/>
      <c r="L59" s="34"/>
    </row>
    <row r="60" spans="1:12" ht="12" customHeight="1" x14ac:dyDescent="0.2">
      <c r="A60" s="109" t="s">
        <v>42</v>
      </c>
      <c r="B60" s="110"/>
      <c r="C60" s="110"/>
      <c r="D60" s="110"/>
      <c r="E60" s="111"/>
      <c r="F60" s="152" t="s">
        <v>85</v>
      </c>
      <c r="G60" s="153"/>
      <c r="H60" s="114"/>
      <c r="I60" s="115"/>
      <c r="J60" s="116"/>
      <c r="K60" s="35"/>
      <c r="L60" s="34"/>
    </row>
    <row r="61" spans="1:12" ht="12" customHeight="1" x14ac:dyDescent="0.2">
      <c r="A61" s="109" t="s">
        <v>72</v>
      </c>
      <c r="B61" s="110"/>
      <c r="C61" s="110"/>
      <c r="D61" s="110"/>
      <c r="E61" s="111"/>
      <c r="F61" s="152" t="s">
        <v>75</v>
      </c>
      <c r="G61" s="153"/>
      <c r="H61" s="114"/>
      <c r="I61" s="115"/>
      <c r="J61" s="116"/>
      <c r="K61" s="35"/>
      <c r="L61" s="34"/>
    </row>
    <row r="62" spans="1:12" ht="12" customHeight="1" x14ac:dyDescent="0.2">
      <c r="A62" s="109" t="s">
        <v>73</v>
      </c>
      <c r="B62" s="110"/>
      <c r="C62" s="110"/>
      <c r="D62" s="110"/>
      <c r="E62" s="111"/>
      <c r="F62" s="152"/>
      <c r="G62" s="153"/>
      <c r="H62" s="114"/>
      <c r="I62" s="115"/>
      <c r="J62" s="116"/>
      <c r="K62" s="35"/>
      <c r="L62" s="34"/>
    </row>
    <row r="63" spans="1:12" x14ac:dyDescent="0.2">
      <c r="A63" s="22"/>
      <c r="B63" s="23"/>
      <c r="C63" s="23"/>
      <c r="D63" s="23"/>
      <c r="E63" s="24"/>
      <c r="F63" s="152"/>
      <c r="G63" s="153"/>
      <c r="H63" s="19"/>
      <c r="I63" s="20"/>
      <c r="J63" s="21"/>
      <c r="K63" s="35"/>
      <c r="L63" s="34"/>
    </row>
    <row r="64" spans="1:12" x14ac:dyDescent="0.2">
      <c r="A64" s="161" t="s">
        <v>74</v>
      </c>
      <c r="B64" s="162"/>
      <c r="C64" s="162"/>
      <c r="D64" s="162"/>
      <c r="E64" s="163"/>
      <c r="F64" s="153"/>
      <c r="G64" s="154"/>
      <c r="H64" s="164"/>
      <c r="I64" s="165"/>
      <c r="J64" s="166"/>
      <c r="K64" s="35"/>
      <c r="L64" s="34"/>
    </row>
    <row r="65" spans="1:12" x14ac:dyDescent="0.2">
      <c r="A65" s="158"/>
      <c r="B65" s="159"/>
      <c r="C65" s="159"/>
      <c r="D65" s="159"/>
      <c r="E65" s="160"/>
      <c r="F65" s="153"/>
      <c r="G65" s="154"/>
      <c r="H65" s="164"/>
      <c r="I65" s="165"/>
      <c r="J65" s="166"/>
      <c r="K65" s="35"/>
      <c r="L65" s="34"/>
    </row>
    <row r="66" spans="1:12" x14ac:dyDescent="0.2">
      <c r="A66" s="155"/>
      <c r="B66" s="156"/>
      <c r="C66" s="156"/>
      <c r="D66" s="156"/>
      <c r="E66" s="157"/>
      <c r="F66" s="153"/>
      <c r="G66" s="154"/>
      <c r="H66" s="164"/>
      <c r="I66" s="165"/>
      <c r="J66" s="166"/>
      <c r="K66" s="35"/>
      <c r="L66" s="34"/>
    </row>
    <row r="67" spans="1:12" ht="13.5" thickBot="1" x14ac:dyDescent="0.25">
      <c r="A67" s="155"/>
      <c r="B67" s="156"/>
      <c r="C67" s="156"/>
      <c r="D67" s="156"/>
      <c r="E67" s="157"/>
      <c r="F67" s="153"/>
      <c r="G67" s="154"/>
      <c r="H67" s="164"/>
      <c r="I67" s="165"/>
      <c r="J67" s="166"/>
      <c r="K67" s="37"/>
      <c r="L67" s="34"/>
    </row>
    <row r="68" spans="1:12" ht="14.25" thickTop="1" thickBot="1" x14ac:dyDescent="0.25">
      <c r="A68" s="144" t="s">
        <v>86</v>
      </c>
      <c r="B68" s="145"/>
      <c r="C68" s="145"/>
      <c r="D68" s="145"/>
      <c r="E68" s="145"/>
      <c r="F68" s="145"/>
      <c r="G68" s="145"/>
      <c r="H68" s="145"/>
      <c r="I68" s="145"/>
      <c r="J68" s="145"/>
      <c r="K68" s="145"/>
      <c r="L68" s="146"/>
    </row>
    <row r="69" spans="1:12" x14ac:dyDescent="0.2">
      <c r="H69" s="5"/>
      <c r="I69" s="5"/>
      <c r="J69" s="5"/>
      <c r="K69" s="5"/>
    </row>
    <row r="72" spans="1:12" x14ac:dyDescent="0.2">
      <c r="C72" s="2"/>
      <c r="D72" s="2"/>
      <c r="E72" s="2"/>
      <c r="F72" s="2"/>
      <c r="G72" s="2"/>
      <c r="H72" s="2"/>
    </row>
    <row r="73" spans="1:12" x14ac:dyDescent="0.2">
      <c r="C73" s="2"/>
      <c r="D73" s="2"/>
      <c r="E73" s="2"/>
      <c r="F73" s="2"/>
      <c r="G73" s="2"/>
      <c r="H73" s="2"/>
    </row>
    <row r="74" spans="1:12" x14ac:dyDescent="0.2">
      <c r="C74" s="2"/>
      <c r="D74" s="4"/>
      <c r="E74" s="4"/>
      <c r="F74" s="3"/>
      <c r="G74" s="3"/>
      <c r="H74" s="2"/>
    </row>
    <row r="75" spans="1:12" x14ac:dyDescent="0.2">
      <c r="C75" s="2"/>
      <c r="D75" s="4"/>
      <c r="E75" s="4"/>
      <c r="F75" s="3"/>
      <c r="G75" s="3"/>
      <c r="H75" s="2"/>
    </row>
    <row r="76" spans="1:12" x14ac:dyDescent="0.2">
      <c r="C76" s="2"/>
      <c r="D76" s="2"/>
      <c r="E76" s="2"/>
      <c r="F76" s="2"/>
      <c r="G76" s="2"/>
      <c r="H76" s="2"/>
    </row>
    <row r="77" spans="1:12" x14ac:dyDescent="0.2">
      <c r="C77" s="2"/>
      <c r="D77" s="2"/>
      <c r="E77" s="2"/>
      <c r="F77" s="2"/>
      <c r="G77" s="2"/>
      <c r="H77" s="2"/>
    </row>
    <row r="78" spans="1:12" x14ac:dyDescent="0.2">
      <c r="C78" s="2"/>
      <c r="D78" s="2"/>
      <c r="E78" s="2"/>
      <c r="F78" s="2"/>
      <c r="G78" s="2"/>
      <c r="H78" s="2"/>
    </row>
  </sheetData>
  <mergeCells count="106">
    <mergeCell ref="F37:G37"/>
    <mergeCell ref="H36:J36"/>
    <mergeCell ref="A36:E36"/>
    <mergeCell ref="H38:J38"/>
    <mergeCell ref="A50:E50"/>
    <mergeCell ref="F50:G50"/>
    <mergeCell ref="A44:E44"/>
    <mergeCell ref="F40:G40"/>
    <mergeCell ref="H41:J41"/>
    <mergeCell ref="H42:J42"/>
    <mergeCell ref="H45:J45"/>
    <mergeCell ref="H43:J43"/>
    <mergeCell ref="H40:J40"/>
    <mergeCell ref="A41:E41"/>
    <mergeCell ref="H44:J44"/>
    <mergeCell ref="F41:G41"/>
    <mergeCell ref="A47:E47"/>
    <mergeCell ref="F47:G47"/>
    <mergeCell ref="H39:J39"/>
    <mergeCell ref="F38:G38"/>
    <mergeCell ref="F39:G39"/>
    <mergeCell ref="A40:E40"/>
    <mergeCell ref="A39:E39"/>
    <mergeCell ref="H49:J49"/>
    <mergeCell ref="A29:L29"/>
    <mergeCell ref="A28:L28"/>
    <mergeCell ref="A31:L31"/>
    <mergeCell ref="A30:L30"/>
    <mergeCell ref="F36:G36"/>
    <mergeCell ref="A34:L34"/>
    <mergeCell ref="A35:E35"/>
    <mergeCell ref="F35:G35"/>
    <mergeCell ref="K35:L35"/>
    <mergeCell ref="H35:J35"/>
    <mergeCell ref="F44:G44"/>
    <mergeCell ref="A52:E52"/>
    <mergeCell ref="F52:G52"/>
    <mergeCell ref="F53:G53"/>
    <mergeCell ref="A25:L25"/>
    <mergeCell ref="A20:D20"/>
    <mergeCell ref="A38:E38"/>
    <mergeCell ref="A37:E37"/>
    <mergeCell ref="J6:L6"/>
    <mergeCell ref="J7:L7"/>
    <mergeCell ref="I8:L8"/>
    <mergeCell ref="A13:L13"/>
    <mergeCell ref="A12:L12"/>
    <mergeCell ref="H6:I6"/>
    <mergeCell ref="H7:I7"/>
    <mergeCell ref="A6:B7"/>
    <mergeCell ref="C6:G7"/>
    <mergeCell ref="B9:L9"/>
    <mergeCell ref="B8:D8"/>
    <mergeCell ref="F8:G8"/>
    <mergeCell ref="A22:D22"/>
    <mergeCell ref="A23:D23"/>
    <mergeCell ref="A21:D21"/>
    <mergeCell ref="H37:J37"/>
    <mergeCell ref="H65:J65"/>
    <mergeCell ref="H50:J50"/>
    <mergeCell ref="H66:J66"/>
    <mergeCell ref="H51:J51"/>
    <mergeCell ref="H64:J64"/>
    <mergeCell ref="H52:J52"/>
    <mergeCell ref="H53:J53"/>
    <mergeCell ref="H54:J54"/>
    <mergeCell ref="A14:D14"/>
    <mergeCell ref="A27:L27"/>
    <mergeCell ref="A32:L32"/>
    <mergeCell ref="A33:L33"/>
    <mergeCell ref="A24:L24"/>
    <mergeCell ref="A26:L26"/>
    <mergeCell ref="A15:D15"/>
    <mergeCell ref="A53:E53"/>
    <mergeCell ref="A42:E42"/>
    <mergeCell ref="F48:G48"/>
    <mergeCell ref="A48:E48"/>
    <mergeCell ref="A43:E43"/>
    <mergeCell ref="F43:G43"/>
    <mergeCell ref="A45:E45"/>
    <mergeCell ref="F45:G45"/>
    <mergeCell ref="F42:G42"/>
    <mergeCell ref="A68:L68"/>
    <mergeCell ref="A10:A11"/>
    <mergeCell ref="B11:L11"/>
    <mergeCell ref="F61:G61"/>
    <mergeCell ref="F62:G62"/>
    <mergeCell ref="F54:G54"/>
    <mergeCell ref="A67:E67"/>
    <mergeCell ref="F67:G67"/>
    <mergeCell ref="F46:G46"/>
    <mergeCell ref="A65:E65"/>
    <mergeCell ref="A66:E66"/>
    <mergeCell ref="F66:G66"/>
    <mergeCell ref="A46:E46"/>
    <mergeCell ref="F65:G65"/>
    <mergeCell ref="A64:E64"/>
    <mergeCell ref="F64:G64"/>
    <mergeCell ref="A51:E51"/>
    <mergeCell ref="F51:G51"/>
    <mergeCell ref="F63:G63"/>
    <mergeCell ref="F49:G49"/>
    <mergeCell ref="A59:E59"/>
    <mergeCell ref="F60:G60"/>
    <mergeCell ref="H67:J67"/>
    <mergeCell ref="H46:J46"/>
  </mergeCells>
  <printOptions horizontalCentered="1"/>
  <pageMargins left="0" right="0" top="0.41" bottom="0.04" header="0.33" footer="0.03"/>
  <pageSetup scale="76" fitToHeight="2" orientation="portrait" r:id="rId1"/>
  <headerFooter alignWithMargins="0">
    <oddFooter>&amp;L&amp;F&amp;RPrinted Date: &amp;D</oddFooter>
  </headerFooter>
  <rowBreaks count="1" manualBreakCount="1">
    <brk id="3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333375</xdr:colOff>
                    <xdr:row>12</xdr:row>
                    <xdr:rowOff>0</xdr:rowOff>
                  </from>
                  <to>
                    <xdr:col>4</xdr:col>
                    <xdr:colOff>333375</xdr:colOff>
                    <xdr:row>12</xdr:row>
                    <xdr:rowOff>219075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7</xdr:col>
                    <xdr:colOff>66675</xdr:colOff>
                    <xdr:row>12</xdr:row>
                    <xdr:rowOff>0</xdr:rowOff>
                  </from>
                  <to>
                    <xdr:col>8</xdr:col>
                    <xdr:colOff>76200</xdr:colOff>
                    <xdr:row>12</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8</xdr:col>
                    <xdr:colOff>457200</xdr:colOff>
                    <xdr:row>12</xdr:row>
                    <xdr:rowOff>0</xdr:rowOff>
                  </from>
                  <to>
                    <xdr:col>9</xdr:col>
                    <xdr:colOff>457200</xdr:colOff>
                    <xdr:row>12</xdr:row>
                    <xdr:rowOff>219075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10</xdr:col>
                    <xdr:colOff>66675</xdr:colOff>
                    <xdr:row>12</xdr:row>
                    <xdr:rowOff>0</xdr:rowOff>
                  </from>
                  <to>
                    <xdr:col>11</xdr:col>
                    <xdr:colOff>66675</xdr:colOff>
                    <xdr:row>12</xdr:row>
                    <xdr:rowOff>219075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4</xdr:col>
                    <xdr:colOff>466725</xdr:colOff>
                    <xdr:row>12</xdr:row>
                    <xdr:rowOff>0</xdr:rowOff>
                  </from>
                  <to>
                    <xdr:col>5</xdr:col>
                    <xdr:colOff>457200</xdr:colOff>
                    <xdr:row>12</xdr:row>
                    <xdr:rowOff>219075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2</xdr:col>
                    <xdr:colOff>390525</xdr:colOff>
                    <xdr:row>12</xdr:row>
                    <xdr:rowOff>0</xdr:rowOff>
                  </from>
                  <to>
                    <xdr:col>3</xdr:col>
                    <xdr:colOff>485775</xdr:colOff>
                    <xdr:row>12</xdr:row>
                    <xdr:rowOff>219075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5</xdr:col>
                    <xdr:colOff>647700</xdr:colOff>
                    <xdr:row>12</xdr:row>
                    <xdr:rowOff>0</xdr:rowOff>
                  </from>
                  <to>
                    <xdr:col>6</xdr:col>
                    <xdr:colOff>647700</xdr:colOff>
                    <xdr:row>12</xdr:row>
                    <xdr:rowOff>219075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2</xdr:col>
                    <xdr:colOff>0</xdr:colOff>
                    <xdr:row>9</xdr:row>
                    <xdr:rowOff>57150</xdr:rowOff>
                  </from>
                  <to>
                    <xdr:col>4</xdr:col>
                    <xdr:colOff>123825</xdr:colOff>
                    <xdr:row>9</xdr:row>
                    <xdr:rowOff>285750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2</xdr:col>
                    <xdr:colOff>0</xdr:colOff>
                    <xdr:row>9</xdr:row>
                    <xdr:rowOff>285750</xdr:rowOff>
                  </from>
                  <to>
                    <xdr:col>4</xdr:col>
                    <xdr:colOff>0</xdr:colOff>
                    <xdr:row>10</xdr:row>
                    <xdr:rowOff>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5</xdr:col>
                    <xdr:colOff>352425</xdr:colOff>
                    <xdr:row>9</xdr:row>
                    <xdr:rowOff>28575</xdr:rowOff>
                  </from>
                  <to>
                    <xdr:col>7</xdr:col>
                    <xdr:colOff>95250</xdr:colOff>
                    <xdr:row>9</xdr:row>
                    <xdr:rowOff>266700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5</xdr:col>
                    <xdr:colOff>333375</xdr:colOff>
                    <xdr:row>9</xdr:row>
                    <xdr:rowOff>266700</xdr:rowOff>
                  </from>
                  <to>
                    <xdr:col>7</xdr:col>
                    <xdr:colOff>514350</xdr:colOff>
                    <xdr:row>9</xdr:row>
                    <xdr:rowOff>495300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8</xdr:col>
                    <xdr:colOff>676275</xdr:colOff>
                    <xdr:row>9</xdr:row>
                    <xdr:rowOff>47625</xdr:rowOff>
                  </from>
                  <to>
                    <xdr:col>11</xdr:col>
                    <xdr:colOff>38100</xdr:colOff>
                    <xdr:row>9</xdr:row>
                    <xdr:rowOff>257175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8</xdr:col>
                    <xdr:colOff>704850</xdr:colOff>
                    <xdr:row>9</xdr:row>
                    <xdr:rowOff>304800</xdr:rowOff>
                  </from>
                  <to>
                    <xdr:col>11</xdr:col>
                    <xdr:colOff>228600</xdr:colOff>
                    <xdr:row>9</xdr:row>
                    <xdr:rowOff>476250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9"/>
  <sheetViews>
    <sheetView zoomScaleNormal="100" workbookViewId="0">
      <selection activeCell="M17" sqref="M17"/>
    </sheetView>
  </sheetViews>
  <sheetFormatPr defaultColWidth="8.85546875" defaultRowHeight="15" x14ac:dyDescent="0.25"/>
  <cols>
    <col min="2" max="2" width="55.140625" style="54" bestFit="1" customWidth="1"/>
    <col min="3" max="3" width="18.28515625" customWidth="1"/>
    <col min="4" max="4" width="11.5703125" customWidth="1"/>
    <col min="5" max="5" width="10.85546875" bestFit="1" customWidth="1"/>
    <col min="6" max="9" width="11.140625" customWidth="1"/>
    <col min="10" max="10" width="11.7109375" customWidth="1"/>
    <col min="11" max="11" width="10.28515625" customWidth="1"/>
    <col min="12" max="15" width="11.140625" customWidth="1"/>
    <col min="17" max="17" width="10.85546875" bestFit="1" customWidth="1"/>
  </cols>
  <sheetData>
    <row r="2" spans="2:20" ht="18.75" x14ac:dyDescent="0.25">
      <c r="B2" s="235" t="s">
        <v>56</v>
      </c>
      <c r="C2" s="235"/>
      <c r="D2" s="235"/>
      <c r="E2" s="235"/>
      <c r="F2" s="235"/>
      <c r="G2" s="235"/>
      <c r="H2" s="235"/>
      <c r="I2" s="235"/>
      <c r="J2" s="235"/>
    </row>
    <row r="3" spans="2:20" ht="15.75" thickBot="1" x14ac:dyDescent="0.3">
      <c r="D3" s="55"/>
      <c r="F3" s="55"/>
    </row>
    <row r="4" spans="2:20" ht="15.75" thickBot="1" x14ac:dyDescent="0.3">
      <c r="B4" s="56" t="s">
        <v>53</v>
      </c>
      <c r="C4" s="57"/>
      <c r="D4" s="58" t="s">
        <v>45</v>
      </c>
      <c r="E4" s="59" t="s">
        <v>19</v>
      </c>
      <c r="F4" s="58" t="s">
        <v>20</v>
      </c>
      <c r="G4" s="59" t="s">
        <v>46</v>
      </c>
      <c r="H4" s="87" t="s">
        <v>47</v>
      </c>
      <c r="I4" s="87" t="s">
        <v>48</v>
      </c>
      <c r="J4" s="60" t="s">
        <v>57</v>
      </c>
    </row>
    <row r="5" spans="2:20" s="66" customFormat="1" x14ac:dyDescent="0.25">
      <c r="B5" s="61" t="s">
        <v>88</v>
      </c>
      <c r="C5" s="62"/>
      <c r="D5" s="63"/>
      <c r="E5" s="64"/>
      <c r="F5" s="63"/>
      <c r="G5" s="64"/>
      <c r="H5" s="88"/>
      <c r="I5" s="88"/>
      <c r="J5" s="65"/>
    </row>
    <row r="6" spans="2:20" x14ac:dyDescent="0.25">
      <c r="B6" s="67"/>
      <c r="C6" s="68" t="s">
        <v>58</v>
      </c>
      <c r="D6" s="69">
        <v>3649892.8343000002</v>
      </c>
      <c r="E6" s="69">
        <v>2693910.0701000001</v>
      </c>
      <c r="F6" s="69">
        <v>891609.53209999995</v>
      </c>
      <c r="G6" s="69">
        <v>1367374.5203</v>
      </c>
      <c r="H6" s="89">
        <v>0</v>
      </c>
      <c r="I6" s="89">
        <v>0</v>
      </c>
      <c r="J6" s="70">
        <f>SUM(D6:I6)</f>
        <v>8602786.9567999989</v>
      </c>
    </row>
    <row r="7" spans="2:20" x14ac:dyDescent="0.25">
      <c r="B7" s="67"/>
      <c r="C7" s="71" t="s">
        <v>83</v>
      </c>
      <c r="D7" s="72">
        <v>3649892.8343000002</v>
      </c>
      <c r="E7" s="72">
        <v>2693910.0701000001</v>
      </c>
      <c r="F7" s="72">
        <v>1002155.2662</v>
      </c>
      <c r="G7" s="72">
        <v>3883703.2845000001</v>
      </c>
      <c r="H7" s="90">
        <v>669391.89969999995</v>
      </c>
      <c r="I7" s="90">
        <v>360307.25530000002</v>
      </c>
      <c r="J7" s="73">
        <f>SUM(D7:I7)</f>
        <v>12259360.610100001</v>
      </c>
      <c r="K7" s="74">
        <f>+J7-J6</f>
        <v>3656573.6533000022</v>
      </c>
      <c r="N7" s="74"/>
      <c r="O7" s="74"/>
      <c r="P7" s="74"/>
      <c r="Q7" s="74"/>
      <c r="R7" s="74"/>
      <c r="S7" s="74"/>
      <c r="T7" s="74"/>
    </row>
    <row r="8" spans="2:20" ht="15.75" thickBot="1" x14ac:dyDescent="0.3">
      <c r="B8" s="75" t="s">
        <v>54</v>
      </c>
      <c r="C8" s="78"/>
      <c r="D8" s="76"/>
      <c r="E8" s="76"/>
      <c r="F8" s="76"/>
      <c r="G8" s="76"/>
      <c r="H8" s="91"/>
      <c r="I8" s="91"/>
      <c r="J8" s="77"/>
    </row>
    <row r="9" spans="2:20" x14ac:dyDescent="0.25">
      <c r="B9" s="79"/>
      <c r="C9" s="80" t="s">
        <v>58</v>
      </c>
      <c r="D9" s="81">
        <f>D6</f>
        <v>3649892.8343000002</v>
      </c>
      <c r="E9" s="81">
        <f t="shared" ref="E9:I9" si="0">E6</f>
        <v>2693910.0701000001</v>
      </c>
      <c r="F9" s="81">
        <f t="shared" si="0"/>
        <v>891609.53209999995</v>
      </c>
      <c r="G9" s="81">
        <f t="shared" si="0"/>
        <v>1367374.5203</v>
      </c>
      <c r="H9" s="81">
        <f t="shared" si="0"/>
        <v>0</v>
      </c>
      <c r="I9" s="81">
        <f t="shared" si="0"/>
        <v>0</v>
      </c>
      <c r="J9" s="81">
        <f t="shared" ref="J9" si="1">J6</f>
        <v>8602786.9567999989</v>
      </c>
      <c r="K9" s="55"/>
      <c r="M9" s="74"/>
    </row>
    <row r="10" spans="2:20" ht="15.75" thickBot="1" x14ac:dyDescent="0.3">
      <c r="B10" s="82"/>
      <c r="C10" s="83" t="s">
        <v>83</v>
      </c>
      <c r="D10" s="84">
        <f>D7</f>
        <v>3649892.8343000002</v>
      </c>
      <c r="E10" s="84">
        <f t="shared" ref="E10:I10" si="2">E7</f>
        <v>2693910.0701000001</v>
      </c>
      <c r="F10" s="84">
        <f t="shared" si="2"/>
        <v>1002155.2662</v>
      </c>
      <c r="G10" s="84">
        <f t="shared" si="2"/>
        <v>3883703.2845000001</v>
      </c>
      <c r="H10" s="84">
        <f t="shared" si="2"/>
        <v>669391.89969999995</v>
      </c>
      <c r="I10" s="84">
        <f t="shared" si="2"/>
        <v>360307.25530000002</v>
      </c>
      <c r="J10" s="84">
        <f t="shared" ref="J10" si="3">J7</f>
        <v>12259360.610100001</v>
      </c>
      <c r="K10" s="74">
        <f>K7</f>
        <v>3656573.6533000022</v>
      </c>
      <c r="M10" s="74"/>
    </row>
    <row r="11" spans="2:20" x14ac:dyDescent="0.25">
      <c r="D11" s="74"/>
      <c r="E11" s="74"/>
      <c r="F11" s="74"/>
      <c r="G11" s="74"/>
      <c r="H11" s="74"/>
      <c r="I11" s="74"/>
      <c r="J11" s="74"/>
    </row>
    <row r="12" spans="2:20" x14ac:dyDescent="0.25">
      <c r="D12" s="74"/>
      <c r="E12" s="74"/>
      <c r="F12" s="74"/>
      <c r="H12" s="85"/>
      <c r="I12" s="85" t="s">
        <v>55</v>
      </c>
      <c r="J12" s="74">
        <f>J10-J9</f>
        <v>3656573.6533000022</v>
      </c>
    </row>
    <row r="13" spans="2:20" x14ac:dyDescent="0.25">
      <c r="D13" s="74"/>
      <c r="E13" s="74"/>
      <c r="F13" s="74"/>
      <c r="G13" s="85"/>
      <c r="H13" s="85"/>
      <c r="I13" s="85"/>
      <c r="J13" s="74"/>
    </row>
    <row r="14" spans="2:20" x14ac:dyDescent="0.25">
      <c r="D14" s="74"/>
      <c r="E14" s="74"/>
      <c r="F14" s="74"/>
      <c r="G14" s="85"/>
      <c r="H14" s="85"/>
      <c r="I14" s="85"/>
      <c r="J14" s="74"/>
      <c r="K14" s="86"/>
    </row>
    <row r="15" spans="2:20" x14ac:dyDescent="0.25">
      <c r="F15" s="55"/>
    </row>
    <row r="16" spans="2:20" x14ac:dyDescent="0.25">
      <c r="D16" s="55"/>
      <c r="E16" s="55"/>
      <c r="F16" s="55"/>
    </row>
    <row r="17" spans="2:10" x14ac:dyDescent="0.25">
      <c r="B17" s="95" t="s">
        <v>61</v>
      </c>
      <c r="D17" s="74">
        <f>+D10-D9</f>
        <v>0</v>
      </c>
      <c r="E17" s="74">
        <f>+E10-E9</f>
        <v>0</v>
      </c>
      <c r="F17" s="74">
        <f>+F10-F9</f>
        <v>110545.7341</v>
      </c>
      <c r="G17" s="74">
        <f>+G10-G9</f>
        <v>2516328.7642000001</v>
      </c>
      <c r="H17" s="74">
        <f t="shared" ref="H17:I17" si="4">+H10-H9</f>
        <v>669391.89969999995</v>
      </c>
      <c r="I17" s="74">
        <f t="shared" si="4"/>
        <v>360307.25530000002</v>
      </c>
      <c r="J17" s="74">
        <f>+J10-J9</f>
        <v>3656573.6533000022</v>
      </c>
    </row>
    <row r="18" spans="2:10" x14ac:dyDescent="0.25">
      <c r="F18" s="55"/>
    </row>
    <row r="19" spans="2:10" x14ac:dyDescent="0.25">
      <c r="F19" s="55"/>
    </row>
    <row r="20" spans="2:10" x14ac:dyDescent="0.25">
      <c r="F20" s="55"/>
    </row>
    <row r="21" spans="2:10" x14ac:dyDescent="0.25">
      <c r="B21"/>
      <c r="D21" s="55"/>
      <c r="E21" s="55"/>
      <c r="F21" s="55"/>
    </row>
    <row r="22" spans="2:10" x14ac:dyDescent="0.25">
      <c r="B22"/>
      <c r="F22" s="55"/>
    </row>
    <row r="23" spans="2:10" x14ac:dyDescent="0.25">
      <c r="B23"/>
      <c r="E23" s="55"/>
      <c r="F23" s="55"/>
    </row>
    <row r="24" spans="2:10" x14ac:dyDescent="0.25">
      <c r="B24"/>
      <c r="F24" s="55"/>
    </row>
    <row r="25" spans="2:10" x14ac:dyDescent="0.25">
      <c r="B25"/>
      <c r="F25" s="55"/>
    </row>
    <row r="26" spans="2:10" x14ac:dyDescent="0.25">
      <c r="B26"/>
      <c r="F26" s="55"/>
    </row>
    <row r="27" spans="2:10" x14ac:dyDescent="0.25">
      <c r="B27"/>
      <c r="F27" s="55"/>
    </row>
    <row r="28" spans="2:10" x14ac:dyDescent="0.25">
      <c r="B28"/>
      <c r="F28" s="55"/>
    </row>
    <row r="29" spans="2:10" x14ac:dyDescent="0.25">
      <c r="B29"/>
      <c r="F29" s="55"/>
    </row>
    <row r="30" spans="2:10" x14ac:dyDescent="0.25">
      <c r="B30"/>
      <c r="F30" s="55"/>
    </row>
    <row r="31" spans="2:10" x14ac:dyDescent="0.25">
      <c r="B31"/>
      <c r="E31" s="55"/>
      <c r="F31" s="55"/>
    </row>
    <row r="32" spans="2:10" x14ac:dyDescent="0.25">
      <c r="B32"/>
      <c r="F32" s="55"/>
    </row>
    <row r="33" spans="2:6" x14ac:dyDescent="0.25">
      <c r="B33"/>
      <c r="F33" s="55"/>
    </row>
    <row r="34" spans="2:6" x14ac:dyDescent="0.25">
      <c r="B34"/>
      <c r="F34" s="55"/>
    </row>
    <row r="35" spans="2:6" x14ac:dyDescent="0.25">
      <c r="B35"/>
      <c r="F35" s="55"/>
    </row>
    <row r="36" spans="2:6" x14ac:dyDescent="0.25">
      <c r="B36"/>
      <c r="F36" s="55"/>
    </row>
    <row r="37" spans="2:6" x14ac:dyDescent="0.25">
      <c r="B37"/>
      <c r="F37" s="55"/>
    </row>
    <row r="39" spans="2:6" x14ac:dyDescent="0.25">
      <c r="B39"/>
      <c r="F39" s="55"/>
    </row>
    <row r="40" spans="2:6" x14ac:dyDescent="0.25">
      <c r="B40"/>
      <c r="F40" s="55"/>
    </row>
    <row r="41" spans="2:6" x14ac:dyDescent="0.25">
      <c r="B41"/>
      <c r="F41" s="55"/>
    </row>
    <row r="42" spans="2:6" x14ac:dyDescent="0.25">
      <c r="B42"/>
      <c r="F42" s="55"/>
    </row>
    <row r="43" spans="2:6" x14ac:dyDescent="0.25">
      <c r="B43"/>
      <c r="F43" s="55"/>
    </row>
    <row r="44" spans="2:6" x14ac:dyDescent="0.25">
      <c r="B44"/>
      <c r="D44" s="55"/>
      <c r="F44" s="55"/>
    </row>
    <row r="45" spans="2:6" x14ac:dyDescent="0.25">
      <c r="B45"/>
      <c r="F45" s="55"/>
    </row>
    <row r="46" spans="2:6" x14ac:dyDescent="0.25">
      <c r="B46"/>
      <c r="F46" s="55"/>
    </row>
    <row r="47" spans="2:6" x14ac:dyDescent="0.25">
      <c r="B47"/>
      <c r="F47" s="55"/>
    </row>
    <row r="48" spans="2:6" x14ac:dyDescent="0.25">
      <c r="B48"/>
      <c r="F48" s="55"/>
    </row>
    <row r="49" spans="2:6" x14ac:dyDescent="0.25">
      <c r="B49"/>
      <c r="F49" s="55"/>
    </row>
    <row r="50" spans="2:6" x14ac:dyDescent="0.25">
      <c r="B50"/>
      <c r="F50" s="55"/>
    </row>
    <row r="51" spans="2:6" x14ac:dyDescent="0.25">
      <c r="B51"/>
      <c r="E51" s="55"/>
      <c r="F51" s="55"/>
    </row>
    <row r="52" spans="2:6" x14ac:dyDescent="0.25">
      <c r="B52"/>
      <c r="F52" s="55"/>
    </row>
    <row r="53" spans="2:6" x14ac:dyDescent="0.25">
      <c r="B53"/>
      <c r="F53" s="55"/>
    </row>
    <row r="54" spans="2:6" x14ac:dyDescent="0.25">
      <c r="B54"/>
      <c r="F54" s="55"/>
    </row>
    <row r="55" spans="2:6" x14ac:dyDescent="0.25">
      <c r="B55"/>
      <c r="D55" s="55"/>
      <c r="F55" s="55"/>
    </row>
    <row r="56" spans="2:6" x14ac:dyDescent="0.25">
      <c r="B56"/>
      <c r="F56" s="55"/>
    </row>
    <row r="57" spans="2:6" x14ac:dyDescent="0.25">
      <c r="B57"/>
      <c r="E57" s="55"/>
      <c r="F57" s="55"/>
    </row>
    <row r="58" spans="2:6" x14ac:dyDescent="0.25">
      <c r="B58"/>
      <c r="F58" s="55"/>
    </row>
    <row r="59" spans="2:6" x14ac:dyDescent="0.25">
      <c r="B59"/>
      <c r="F59" s="55"/>
    </row>
    <row r="60" spans="2:6" x14ac:dyDescent="0.25">
      <c r="B60"/>
      <c r="F60" s="55"/>
    </row>
    <row r="61" spans="2:6" x14ac:dyDescent="0.25">
      <c r="B61"/>
      <c r="F61" s="55"/>
    </row>
    <row r="62" spans="2:6" x14ac:dyDescent="0.25">
      <c r="B62"/>
      <c r="D62" s="55"/>
      <c r="F62" s="55"/>
    </row>
    <row r="63" spans="2:6" x14ac:dyDescent="0.25">
      <c r="B63"/>
      <c r="F63" s="55"/>
    </row>
    <row r="64" spans="2:6" x14ac:dyDescent="0.25">
      <c r="B64"/>
      <c r="F64" s="55"/>
    </row>
    <row r="65" spans="2:6" x14ac:dyDescent="0.25">
      <c r="B65"/>
      <c r="F65" s="55"/>
    </row>
    <row r="66" spans="2:6" x14ac:dyDescent="0.25">
      <c r="B66"/>
      <c r="F66" s="55"/>
    </row>
    <row r="67" spans="2:6" x14ac:dyDescent="0.25">
      <c r="B67"/>
      <c r="F67" s="55"/>
    </row>
    <row r="68" spans="2:6" x14ac:dyDescent="0.25">
      <c r="B68"/>
      <c r="F68" s="55"/>
    </row>
    <row r="69" spans="2:6" x14ac:dyDescent="0.25">
      <c r="B69"/>
      <c r="F69" s="55"/>
    </row>
    <row r="70" spans="2:6" x14ac:dyDescent="0.25">
      <c r="B70"/>
      <c r="D70" s="55"/>
      <c r="F70" s="55"/>
    </row>
    <row r="71" spans="2:6" x14ac:dyDescent="0.25">
      <c r="B71"/>
      <c r="D71" s="55"/>
      <c r="E71" s="55"/>
      <c r="F71" s="55"/>
    </row>
    <row r="72" spans="2:6" x14ac:dyDescent="0.25">
      <c r="B72"/>
      <c r="D72" s="55"/>
      <c r="E72" s="55"/>
      <c r="F72" s="55"/>
    </row>
    <row r="73" spans="2:6" x14ac:dyDescent="0.25">
      <c r="B73"/>
      <c r="D73" s="55"/>
      <c r="F73" s="55"/>
    </row>
    <row r="74" spans="2:6" x14ac:dyDescent="0.25">
      <c r="B74"/>
      <c r="D74" s="55"/>
      <c r="E74" s="55"/>
      <c r="F74" s="55"/>
    </row>
    <row r="75" spans="2:6" x14ac:dyDescent="0.25">
      <c r="B75"/>
      <c r="F75" s="55"/>
    </row>
    <row r="76" spans="2:6" x14ac:dyDescent="0.25">
      <c r="B76"/>
      <c r="F76" s="55"/>
    </row>
    <row r="77" spans="2:6" x14ac:dyDescent="0.25">
      <c r="B77"/>
      <c r="F77" s="55"/>
    </row>
    <row r="78" spans="2:6" x14ac:dyDescent="0.25">
      <c r="B78"/>
      <c r="F78" s="55"/>
    </row>
    <row r="79" spans="2:6" x14ac:dyDescent="0.25">
      <c r="B79"/>
      <c r="F79" s="55"/>
    </row>
    <row r="80" spans="2:6" x14ac:dyDescent="0.25">
      <c r="B80"/>
      <c r="D80" s="55"/>
      <c r="E80" s="55"/>
      <c r="F80" s="55"/>
    </row>
    <row r="81" spans="2:6" x14ac:dyDescent="0.25">
      <c r="B81"/>
      <c r="D81" s="55"/>
      <c r="E81" s="55"/>
      <c r="F81" s="55"/>
    </row>
    <row r="82" spans="2:6" x14ac:dyDescent="0.25">
      <c r="B82"/>
      <c r="F82" s="55"/>
    </row>
    <row r="83" spans="2:6" x14ac:dyDescent="0.25">
      <c r="B83"/>
      <c r="F83" s="55"/>
    </row>
    <row r="84" spans="2:6" x14ac:dyDescent="0.25">
      <c r="B84"/>
      <c r="D84" s="55"/>
      <c r="F84" s="55"/>
    </row>
    <row r="85" spans="2:6" x14ac:dyDescent="0.25">
      <c r="B85"/>
      <c r="F85" s="55"/>
    </row>
    <row r="86" spans="2:6" x14ac:dyDescent="0.25">
      <c r="B86"/>
      <c r="F86" s="55"/>
    </row>
    <row r="87" spans="2:6" x14ac:dyDescent="0.25">
      <c r="B87"/>
      <c r="F87" s="55"/>
    </row>
    <row r="88" spans="2:6" x14ac:dyDescent="0.25">
      <c r="B88"/>
      <c r="F88" s="55"/>
    </row>
    <row r="89" spans="2:6" x14ac:dyDescent="0.25">
      <c r="B89"/>
      <c r="D89" s="55"/>
      <c r="E89" s="55"/>
      <c r="F89" s="55"/>
    </row>
    <row r="90" spans="2:6" x14ac:dyDescent="0.25">
      <c r="B90"/>
      <c r="F90" s="55"/>
    </row>
    <row r="91" spans="2:6" x14ac:dyDescent="0.25">
      <c r="B91"/>
      <c r="F91" s="55"/>
    </row>
    <row r="92" spans="2:6" x14ac:dyDescent="0.25">
      <c r="B92"/>
      <c r="D92" s="55"/>
      <c r="E92" s="55"/>
      <c r="F92" s="55"/>
    </row>
    <row r="93" spans="2:6" x14ac:dyDescent="0.25">
      <c r="B93"/>
      <c r="F93" s="55"/>
    </row>
    <row r="94" spans="2:6" x14ac:dyDescent="0.25">
      <c r="B94"/>
      <c r="F94" s="55"/>
    </row>
    <row r="95" spans="2:6" x14ac:dyDescent="0.25">
      <c r="B95"/>
      <c r="F95" s="55"/>
    </row>
    <row r="96" spans="2:6" x14ac:dyDescent="0.25">
      <c r="B96"/>
      <c r="D96" s="55"/>
      <c r="E96" s="55"/>
      <c r="F96" s="55"/>
    </row>
    <row r="97" spans="2:6" x14ac:dyDescent="0.25">
      <c r="B97"/>
      <c r="F97" s="55"/>
    </row>
    <row r="98" spans="2:6" x14ac:dyDescent="0.25">
      <c r="B98"/>
      <c r="F98" s="55"/>
    </row>
    <row r="99" spans="2:6" x14ac:dyDescent="0.25">
      <c r="B99"/>
      <c r="F99" s="55"/>
    </row>
    <row r="100" spans="2:6" x14ac:dyDescent="0.25">
      <c r="B100"/>
      <c r="F100" s="55"/>
    </row>
    <row r="101" spans="2:6" x14ac:dyDescent="0.25">
      <c r="B101"/>
      <c r="D101" s="55"/>
      <c r="E101" s="55"/>
      <c r="F101" s="55"/>
    </row>
    <row r="102" spans="2:6" x14ac:dyDescent="0.25">
      <c r="B102"/>
      <c r="D102" s="55"/>
      <c r="E102" s="55"/>
      <c r="F102" s="55"/>
    </row>
    <row r="103" spans="2:6" x14ac:dyDescent="0.25">
      <c r="B103"/>
      <c r="D103" s="55"/>
      <c r="F103" s="55"/>
    </row>
    <row r="104" spans="2:6" x14ac:dyDescent="0.25">
      <c r="B104"/>
      <c r="D104" s="55"/>
      <c r="E104" s="55"/>
      <c r="F104" s="55"/>
    </row>
    <row r="105" spans="2:6" x14ac:dyDescent="0.25">
      <c r="B105"/>
      <c r="D105" s="55"/>
      <c r="F105" s="55"/>
    </row>
    <row r="106" spans="2:6" x14ac:dyDescent="0.25">
      <c r="B106"/>
      <c r="D106" s="55"/>
      <c r="F106" s="55"/>
    </row>
    <row r="107" spans="2:6" x14ac:dyDescent="0.25">
      <c r="B107"/>
      <c r="D107" s="55"/>
      <c r="E107" s="55"/>
      <c r="F107" s="55"/>
    </row>
    <row r="108" spans="2:6" x14ac:dyDescent="0.25">
      <c r="B108"/>
      <c r="D108" s="55"/>
      <c r="F108" s="55"/>
    </row>
    <row r="109" spans="2:6" x14ac:dyDescent="0.25">
      <c r="B109"/>
      <c r="D109" s="55"/>
      <c r="E109" s="55"/>
      <c r="F109" s="55"/>
    </row>
    <row r="110" spans="2:6" x14ac:dyDescent="0.25">
      <c r="B110"/>
      <c r="D110" s="55"/>
      <c r="F110" s="55"/>
    </row>
    <row r="111" spans="2:6" x14ac:dyDescent="0.25">
      <c r="B111"/>
      <c r="D111" s="55"/>
      <c r="E111" s="55"/>
      <c r="F111" s="55"/>
    </row>
    <row r="112" spans="2:6" x14ac:dyDescent="0.25">
      <c r="B112"/>
      <c r="F112" s="55"/>
    </row>
    <row r="113" spans="2:6" x14ac:dyDescent="0.25">
      <c r="B113"/>
      <c r="F113" s="55"/>
    </row>
    <row r="114" spans="2:6" x14ac:dyDescent="0.25">
      <c r="B114"/>
      <c r="D114" s="55"/>
      <c r="E114" s="55"/>
      <c r="F114" s="55"/>
    </row>
    <row r="115" spans="2:6" x14ac:dyDescent="0.25">
      <c r="B115"/>
      <c r="D115" s="55"/>
      <c r="F115" s="55"/>
    </row>
    <row r="116" spans="2:6" x14ac:dyDescent="0.25">
      <c r="B116"/>
      <c r="F116" s="55"/>
    </row>
    <row r="117" spans="2:6" x14ac:dyDescent="0.25">
      <c r="B117"/>
      <c r="F117" s="55"/>
    </row>
    <row r="118" spans="2:6" x14ac:dyDescent="0.25">
      <c r="B118"/>
      <c r="F118" s="55"/>
    </row>
    <row r="119" spans="2:6" x14ac:dyDescent="0.25">
      <c r="B119"/>
      <c r="D119" s="55"/>
      <c r="F119" s="55"/>
    </row>
    <row r="120" spans="2:6" x14ac:dyDescent="0.25">
      <c r="B120"/>
      <c r="F120" s="55"/>
    </row>
    <row r="121" spans="2:6" x14ac:dyDescent="0.25">
      <c r="B121"/>
      <c r="D121" s="55"/>
      <c r="F121" s="55"/>
    </row>
    <row r="122" spans="2:6" x14ac:dyDescent="0.25">
      <c r="B122"/>
      <c r="F122" s="55"/>
    </row>
    <row r="123" spans="2:6" x14ac:dyDescent="0.25">
      <c r="B123"/>
      <c r="F123" s="55"/>
    </row>
    <row r="124" spans="2:6" x14ac:dyDescent="0.25">
      <c r="B124"/>
      <c r="F124" s="55"/>
    </row>
    <row r="125" spans="2:6" x14ac:dyDescent="0.25">
      <c r="B125"/>
      <c r="F125" s="55"/>
    </row>
    <row r="126" spans="2:6" x14ac:dyDescent="0.25">
      <c r="B126"/>
      <c r="F126" s="55"/>
    </row>
    <row r="127" spans="2:6" x14ac:dyDescent="0.25">
      <c r="B127"/>
      <c r="F127" s="55"/>
    </row>
    <row r="128" spans="2:6" x14ac:dyDescent="0.25">
      <c r="B128"/>
      <c r="F128" s="55"/>
    </row>
    <row r="129" spans="2:6" x14ac:dyDescent="0.25">
      <c r="B129"/>
      <c r="F129" s="55"/>
    </row>
    <row r="130" spans="2:6" x14ac:dyDescent="0.25">
      <c r="B130"/>
      <c r="F130" s="55"/>
    </row>
    <row r="131" spans="2:6" x14ac:dyDescent="0.25">
      <c r="B131"/>
      <c r="F131" s="55"/>
    </row>
    <row r="132" spans="2:6" x14ac:dyDescent="0.25">
      <c r="B132"/>
      <c r="F132" s="55"/>
    </row>
    <row r="133" spans="2:6" x14ac:dyDescent="0.25">
      <c r="B133"/>
      <c r="F133" s="55"/>
    </row>
    <row r="134" spans="2:6" x14ac:dyDescent="0.25">
      <c r="B134"/>
      <c r="F134" s="55"/>
    </row>
    <row r="135" spans="2:6" x14ac:dyDescent="0.25">
      <c r="B135"/>
      <c r="F135" s="55"/>
    </row>
    <row r="136" spans="2:6" x14ac:dyDescent="0.25">
      <c r="B136"/>
      <c r="F136" s="55"/>
    </row>
    <row r="137" spans="2:6" x14ac:dyDescent="0.25">
      <c r="B137"/>
      <c r="F137" s="55"/>
    </row>
    <row r="139" spans="2:6" x14ac:dyDescent="0.25">
      <c r="B139"/>
      <c r="D139" s="55"/>
      <c r="E139" s="55"/>
      <c r="F139" s="55"/>
    </row>
  </sheetData>
  <mergeCells count="1">
    <mergeCell ref="B2:J2"/>
  </mergeCells>
  <pageMargins left="0.7" right="0.7" top="0.75" bottom="0.75" header="0.3" footer="0.3"/>
  <pageSetup scale="76" orientation="landscape" verticalDpi="0" r:id="rId1"/>
  <headerFooter>
    <oddFooter>&amp;CPage &amp;P of &amp;N</odd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O142"/>
  <sheetViews>
    <sheetView zoomScaleNormal="100" workbookViewId="0">
      <pane xSplit="3" ySplit="3" topLeftCell="D4" activePane="bottomRight" state="frozen"/>
      <selection pane="topRight" activeCell="D1" sqref="D1"/>
      <selection pane="bottomLeft" activeCell="A4" sqref="A4"/>
      <selection pane="bottomRight" activeCell="AV11" sqref="AV11:BN11"/>
    </sheetView>
  </sheetViews>
  <sheetFormatPr defaultColWidth="8.85546875" defaultRowHeight="15" x14ac:dyDescent="0.25"/>
  <cols>
    <col min="1" max="1" width="8.85546875" style="92"/>
    <col min="2" max="2" width="41.140625" style="95" customWidth="1"/>
    <col min="3" max="3" width="18.28515625" style="92" customWidth="1"/>
    <col min="4" max="5" width="11.5703125" style="92" customWidth="1"/>
    <col min="6" max="7" width="11.140625" style="92" customWidth="1"/>
    <col min="8" max="8" width="11.7109375" style="92" customWidth="1"/>
    <col min="9" max="9" width="10.28515625" style="92" customWidth="1"/>
    <col min="10" max="13" width="11.140625" style="92" customWidth="1"/>
    <col min="14" max="14" width="11.5703125" style="92" customWidth="1"/>
    <col min="15" max="19" width="11.5703125" style="92" bestFit="1" customWidth="1"/>
    <col min="20" max="20" width="13.28515625" style="92" bestFit="1" customWidth="1"/>
    <col min="21" max="21" width="11.5703125" style="92" bestFit="1" customWidth="1"/>
    <col min="22" max="24" width="13.28515625" style="92" bestFit="1" customWidth="1"/>
    <col min="25" max="26" width="11.5703125" style="92" bestFit="1" customWidth="1"/>
    <col min="27" max="28" width="13.28515625" style="92" bestFit="1" customWidth="1"/>
    <col min="29" max="29" width="11.5703125" style="92" bestFit="1" customWidth="1"/>
    <col min="30" max="30" width="13.28515625" style="92" bestFit="1" customWidth="1"/>
    <col min="31" max="31" width="11.5703125" style="92" bestFit="1" customWidth="1"/>
    <col min="32" max="32" width="13.28515625" style="92" bestFit="1" customWidth="1"/>
    <col min="33" max="40" width="13.28515625" style="92" customWidth="1"/>
    <col min="41" max="41" width="11.5703125" style="92" customWidth="1"/>
    <col min="42" max="45" width="13.28515625" style="92" customWidth="1"/>
    <col min="46" max="47" width="11.5703125" style="92" customWidth="1"/>
    <col min="48" max="66" width="10.5703125" style="92" customWidth="1"/>
    <col min="67" max="67" width="14.28515625" style="92" bestFit="1" customWidth="1"/>
    <col min="68" max="16384" width="8.85546875" style="92"/>
  </cols>
  <sheetData>
    <row r="1" spans="2:67" customFormat="1" ht="18.75" customHeight="1" x14ac:dyDescent="0.25">
      <c r="B1" s="130" t="s">
        <v>59</v>
      </c>
      <c r="C1" s="129"/>
      <c r="D1" s="129"/>
      <c r="E1" s="129"/>
      <c r="F1" s="129"/>
      <c r="G1" s="129"/>
      <c r="H1" s="129"/>
    </row>
    <row r="2" spans="2:67" customFormat="1" ht="15.75" thickBot="1" x14ac:dyDescent="0.3">
      <c r="B2" s="54"/>
      <c r="D2" s="55"/>
      <c r="F2" s="55"/>
    </row>
    <row r="3" spans="2:67" customFormat="1" ht="15.75" thickBot="1" x14ac:dyDescent="0.3">
      <c r="B3" s="104" t="s">
        <v>53</v>
      </c>
      <c r="C3" s="105" t="s">
        <v>84</v>
      </c>
      <c r="D3" s="106">
        <v>41973</v>
      </c>
      <c r="E3" s="106">
        <v>42004</v>
      </c>
      <c r="F3" s="106">
        <v>42035</v>
      </c>
      <c r="G3" s="106">
        <v>42063</v>
      </c>
      <c r="H3" s="106">
        <v>42094</v>
      </c>
      <c r="I3" s="106">
        <v>42124</v>
      </c>
      <c r="J3" s="106">
        <v>42155</v>
      </c>
      <c r="K3" s="106">
        <v>42185</v>
      </c>
      <c r="L3" s="106">
        <v>42216</v>
      </c>
      <c r="M3" s="106">
        <v>42247</v>
      </c>
      <c r="N3" s="106">
        <v>42277</v>
      </c>
      <c r="O3" s="106">
        <v>42308</v>
      </c>
      <c r="P3" s="106">
        <v>42338</v>
      </c>
      <c r="Q3" s="106">
        <v>42369</v>
      </c>
      <c r="R3" s="106">
        <v>42400</v>
      </c>
      <c r="S3" s="106">
        <v>42429</v>
      </c>
      <c r="T3" s="106">
        <v>42460</v>
      </c>
      <c r="U3" s="106">
        <v>42490</v>
      </c>
      <c r="V3" s="106">
        <v>42521</v>
      </c>
      <c r="W3" s="106">
        <v>42551</v>
      </c>
      <c r="X3" s="106">
        <v>42582</v>
      </c>
      <c r="Y3" s="106">
        <v>42613</v>
      </c>
      <c r="Z3" s="106">
        <v>42643</v>
      </c>
      <c r="AA3" s="106">
        <v>42674</v>
      </c>
      <c r="AB3" s="106">
        <v>42704</v>
      </c>
      <c r="AC3" s="106">
        <v>42735</v>
      </c>
      <c r="AD3" s="106">
        <v>42766</v>
      </c>
      <c r="AE3" s="106">
        <v>42794</v>
      </c>
      <c r="AF3" s="106">
        <v>42825</v>
      </c>
      <c r="AG3" s="106">
        <v>42855</v>
      </c>
      <c r="AH3" s="106">
        <v>42886</v>
      </c>
      <c r="AI3" s="106">
        <v>42916</v>
      </c>
      <c r="AJ3" s="106">
        <v>42947</v>
      </c>
      <c r="AK3" s="106">
        <v>42978</v>
      </c>
      <c r="AL3" s="106">
        <v>43008</v>
      </c>
      <c r="AM3" s="106">
        <v>43039</v>
      </c>
      <c r="AN3" s="106">
        <v>43069</v>
      </c>
      <c r="AO3" s="106">
        <v>43100</v>
      </c>
      <c r="AP3" s="106">
        <v>43131</v>
      </c>
      <c r="AQ3" s="106">
        <v>43159</v>
      </c>
      <c r="AR3" s="106">
        <v>43190</v>
      </c>
      <c r="AS3" s="106">
        <v>43220</v>
      </c>
      <c r="AT3" s="106">
        <v>43251</v>
      </c>
      <c r="AU3" s="106">
        <v>43281</v>
      </c>
      <c r="AV3" s="106">
        <v>43312</v>
      </c>
      <c r="AW3" s="106">
        <v>43343</v>
      </c>
      <c r="AX3" s="106">
        <v>43373</v>
      </c>
      <c r="AY3" s="106">
        <v>43404</v>
      </c>
      <c r="AZ3" s="106">
        <v>43434</v>
      </c>
      <c r="BA3" s="106">
        <v>43465</v>
      </c>
      <c r="BB3" s="106">
        <v>43496</v>
      </c>
      <c r="BC3" s="106">
        <v>43524</v>
      </c>
      <c r="BD3" s="106">
        <v>43555</v>
      </c>
      <c r="BE3" s="106">
        <v>43585</v>
      </c>
      <c r="BF3" s="106">
        <v>43616</v>
      </c>
      <c r="BG3" s="106">
        <v>43646</v>
      </c>
      <c r="BH3" s="106">
        <v>43677</v>
      </c>
      <c r="BI3" s="106">
        <v>43708</v>
      </c>
      <c r="BJ3" s="106">
        <v>43738</v>
      </c>
      <c r="BK3" s="106">
        <v>43769</v>
      </c>
      <c r="BL3" s="106">
        <v>43799</v>
      </c>
      <c r="BM3" s="106">
        <v>43830</v>
      </c>
      <c r="BN3" s="106">
        <v>43861</v>
      </c>
      <c r="BO3" s="107" t="s">
        <v>60</v>
      </c>
    </row>
    <row r="4" spans="2:67" x14ac:dyDescent="0.25">
      <c r="B4" s="132" t="s">
        <v>88</v>
      </c>
      <c r="C4" s="138"/>
      <c r="D4" s="98"/>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236"/>
      <c r="AX4" s="236"/>
      <c r="AY4" s="236"/>
      <c r="AZ4" s="236"/>
      <c r="BA4" s="236"/>
      <c r="BB4" s="236"/>
      <c r="BC4" s="236"/>
      <c r="BD4" s="236"/>
      <c r="BE4" s="236"/>
      <c r="BF4" s="236"/>
      <c r="BG4" s="236"/>
      <c r="BH4" s="236"/>
      <c r="BI4" s="236"/>
      <c r="BJ4" s="236"/>
      <c r="BK4" s="236"/>
      <c r="BL4" s="236"/>
      <c r="BM4" s="236"/>
      <c r="BN4" s="236"/>
      <c r="BO4" s="101"/>
    </row>
    <row r="5" spans="2:67" s="94" customFormat="1" x14ac:dyDescent="0.25">
      <c r="B5" s="133"/>
      <c r="C5" s="139" t="s">
        <v>58</v>
      </c>
      <c r="D5" s="98">
        <v>868446.05</v>
      </c>
      <c r="E5" s="98">
        <v>91026.31</v>
      </c>
      <c r="F5" s="98">
        <v>119016.9808</v>
      </c>
      <c r="G5" s="98">
        <v>196650.73069999999</v>
      </c>
      <c r="H5" s="98">
        <v>143866.516</v>
      </c>
      <c r="I5" s="98">
        <v>457209.31780000002</v>
      </c>
      <c r="J5" s="98">
        <v>194533.9938</v>
      </c>
      <c r="K5" s="98">
        <v>398943.40500000003</v>
      </c>
      <c r="L5" s="98">
        <v>978052.06610000005</v>
      </c>
      <c r="M5" s="98">
        <v>170766.2873</v>
      </c>
      <c r="N5" s="98">
        <v>31381.177</v>
      </c>
      <c r="O5" s="98">
        <v>45874.096899999997</v>
      </c>
      <c r="P5" s="98">
        <v>150471.44589999999</v>
      </c>
      <c r="Q5" s="98">
        <v>120090.96859999999</v>
      </c>
      <c r="R5" s="98">
        <v>23792.085599999999</v>
      </c>
      <c r="S5" s="98">
        <v>479245.6642</v>
      </c>
      <c r="T5" s="98">
        <v>290153.96980000002</v>
      </c>
      <c r="U5" s="98">
        <v>1125195.5845999999</v>
      </c>
      <c r="V5" s="98">
        <v>74635.468399999998</v>
      </c>
      <c r="W5" s="98">
        <v>144941.96489999999</v>
      </c>
      <c r="X5" s="98">
        <v>68637.265199999994</v>
      </c>
      <c r="Y5" s="98">
        <v>165920.4515</v>
      </c>
      <c r="Z5" s="98">
        <v>4951.1045000000004</v>
      </c>
      <c r="AA5" s="98">
        <v>683783.39339999994</v>
      </c>
      <c r="AB5" s="98">
        <v>22933.405699999999</v>
      </c>
      <c r="AC5" s="98">
        <v>9321.3197999999993</v>
      </c>
      <c r="AD5" s="98">
        <v>0</v>
      </c>
      <c r="AE5" s="98">
        <v>0</v>
      </c>
      <c r="AF5" s="98">
        <v>30417.5</v>
      </c>
      <c r="AG5" s="98">
        <v>51223.157299999999</v>
      </c>
      <c r="AH5" s="98">
        <v>51789.033000000003</v>
      </c>
      <c r="AI5" s="98">
        <v>36729.856099999997</v>
      </c>
      <c r="AJ5" s="98">
        <v>5411.8666999999996</v>
      </c>
      <c r="AK5" s="98">
        <v>0</v>
      </c>
      <c r="AL5" s="98">
        <v>0</v>
      </c>
      <c r="AM5" s="98">
        <v>774.50760000000002</v>
      </c>
      <c r="AN5" s="98">
        <v>916.69759999999997</v>
      </c>
      <c r="AO5" s="98">
        <v>845.83</v>
      </c>
      <c r="AP5" s="98">
        <v>1208.3285000000001</v>
      </c>
      <c r="AQ5" s="98">
        <v>117960.42849999999</v>
      </c>
      <c r="AR5" s="98">
        <v>1329.1614</v>
      </c>
      <c r="AS5" s="98">
        <v>1268.7449999999999</v>
      </c>
      <c r="AT5" s="98">
        <v>1329.1614</v>
      </c>
      <c r="AU5" s="98">
        <v>1268.7449999999999</v>
      </c>
      <c r="AV5" s="98">
        <v>1153262.8757</v>
      </c>
      <c r="AW5" s="237">
        <v>69477.271099999998</v>
      </c>
      <c r="AX5" s="237">
        <v>17732.768499999998</v>
      </c>
      <c r="AY5" s="237">
        <v>0</v>
      </c>
      <c r="AZ5" s="237">
        <v>0</v>
      </c>
      <c r="BA5" s="237">
        <v>0</v>
      </c>
      <c r="BB5" s="237">
        <v>0</v>
      </c>
      <c r="BC5" s="237">
        <v>0</v>
      </c>
      <c r="BD5" s="237">
        <v>0</v>
      </c>
      <c r="BE5" s="237">
        <v>0</v>
      </c>
      <c r="BF5" s="237">
        <v>0</v>
      </c>
      <c r="BG5" s="237">
        <v>0</v>
      </c>
      <c r="BH5" s="237">
        <v>0</v>
      </c>
      <c r="BI5" s="237">
        <v>0</v>
      </c>
      <c r="BJ5" s="237">
        <v>0</v>
      </c>
      <c r="BK5" s="237">
        <v>0</v>
      </c>
      <c r="BL5" s="237">
        <v>0</v>
      </c>
      <c r="BM5" s="237">
        <v>0</v>
      </c>
      <c r="BN5" s="237">
        <v>0</v>
      </c>
      <c r="BO5" s="99">
        <f>SUM(D5:BN5)</f>
        <v>8602786.9569000006</v>
      </c>
    </row>
    <row r="6" spans="2:67" ht="15.75" thickBot="1" x14ac:dyDescent="0.3">
      <c r="B6" s="134"/>
      <c r="C6" s="131" t="s">
        <v>83</v>
      </c>
      <c r="D6" s="98">
        <v>868446.05</v>
      </c>
      <c r="E6" s="98">
        <v>91026.31</v>
      </c>
      <c r="F6" s="98">
        <v>119016.9808</v>
      </c>
      <c r="G6" s="98">
        <v>196650.73069999999</v>
      </c>
      <c r="H6" s="98">
        <v>143866.516</v>
      </c>
      <c r="I6" s="98">
        <v>457209.31780000002</v>
      </c>
      <c r="J6" s="98">
        <v>194533.9938</v>
      </c>
      <c r="K6" s="98">
        <v>398943.40500000003</v>
      </c>
      <c r="L6" s="98">
        <v>978052.06610000005</v>
      </c>
      <c r="M6" s="98">
        <v>170766.2873</v>
      </c>
      <c r="N6" s="98">
        <v>31381.177</v>
      </c>
      <c r="O6" s="98">
        <v>45874.096899999997</v>
      </c>
      <c r="P6" s="98">
        <v>150471.44589999999</v>
      </c>
      <c r="Q6" s="98">
        <v>120090.96859999999</v>
      </c>
      <c r="R6" s="98">
        <v>23792.085599999999</v>
      </c>
      <c r="S6" s="98">
        <v>479245.6642</v>
      </c>
      <c r="T6" s="98">
        <v>290153.96980000002</v>
      </c>
      <c r="U6" s="98">
        <v>1125195.5845999999</v>
      </c>
      <c r="V6" s="98">
        <v>74635.468399999998</v>
      </c>
      <c r="W6" s="98">
        <v>144941.96489999999</v>
      </c>
      <c r="X6" s="98">
        <v>68637.265199999994</v>
      </c>
      <c r="Y6" s="98">
        <v>165920.4515</v>
      </c>
      <c r="Z6" s="98">
        <v>4951.1045000000004</v>
      </c>
      <c r="AA6" s="98">
        <v>683783.39339999994</v>
      </c>
      <c r="AB6" s="98">
        <v>22933.405699999999</v>
      </c>
      <c r="AC6" s="98">
        <v>9321.3197999999993</v>
      </c>
      <c r="AD6" s="98">
        <v>0</v>
      </c>
      <c r="AE6" s="98">
        <v>0</v>
      </c>
      <c r="AF6" s="98">
        <v>30417.5</v>
      </c>
      <c r="AG6" s="98">
        <v>51223.157299999999</v>
      </c>
      <c r="AH6" s="98">
        <v>51789.033000000003</v>
      </c>
      <c r="AI6" s="98">
        <v>36729.856099999997</v>
      </c>
      <c r="AJ6" s="98">
        <v>5411.8666999999996</v>
      </c>
      <c r="AK6" s="98">
        <v>86538.4758</v>
      </c>
      <c r="AL6" s="98">
        <v>24007.258300000001</v>
      </c>
      <c r="AM6" s="98">
        <v>107587.0686</v>
      </c>
      <c r="AN6" s="98">
        <v>40843.337399999997</v>
      </c>
      <c r="AO6" s="98">
        <v>106056.87880000001</v>
      </c>
      <c r="AP6" s="98">
        <v>617041.35770000005</v>
      </c>
      <c r="AQ6" s="98">
        <v>1002503.8291</v>
      </c>
      <c r="AR6" s="98">
        <v>175898.5386</v>
      </c>
      <c r="AS6" s="98">
        <v>74535.234299999996</v>
      </c>
      <c r="AT6" s="98">
        <v>5330.3073000000004</v>
      </c>
      <c r="AU6" s="98">
        <v>3893.7150000000001</v>
      </c>
      <c r="AV6" s="98">
        <v>1324008.2274</v>
      </c>
      <c r="AW6" s="237">
        <v>291894.05560000002</v>
      </c>
      <c r="AX6" s="237">
        <v>134110.7346</v>
      </c>
      <c r="AY6" s="237">
        <v>37380.127899999999</v>
      </c>
      <c r="AZ6" s="237">
        <v>4768.5266000000001</v>
      </c>
      <c r="BA6" s="237">
        <v>3337.9686000000002</v>
      </c>
      <c r="BB6" s="237">
        <v>100420.4072</v>
      </c>
      <c r="BC6" s="237">
        <v>80912.209499999997</v>
      </c>
      <c r="BD6" s="237">
        <v>25114.9797</v>
      </c>
      <c r="BE6" s="237">
        <v>47013.939599999998</v>
      </c>
      <c r="BF6" s="237">
        <v>106810.49950000001</v>
      </c>
      <c r="BG6" s="237">
        <v>55362.673499999997</v>
      </c>
      <c r="BH6" s="237">
        <v>24107.168300000001</v>
      </c>
      <c r="BI6" s="237">
        <v>92171.658299999996</v>
      </c>
      <c r="BJ6" s="237">
        <v>91991.740999999995</v>
      </c>
      <c r="BK6" s="237">
        <v>79374.673899999994</v>
      </c>
      <c r="BL6" s="237">
        <v>172840.74119999999</v>
      </c>
      <c r="BM6" s="237">
        <v>79790.124299999996</v>
      </c>
      <c r="BN6" s="237">
        <v>28301.716</v>
      </c>
      <c r="BO6" s="99">
        <f>SUM(D6:BN6)</f>
        <v>12259360.610199997</v>
      </c>
    </row>
    <row r="7" spans="2:67" x14ac:dyDescent="0.25">
      <c r="B7" s="135" t="s">
        <v>54</v>
      </c>
      <c r="C7" s="141"/>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236"/>
      <c r="AX7" s="236"/>
      <c r="AY7" s="236"/>
      <c r="AZ7" s="236"/>
      <c r="BA7" s="236"/>
      <c r="BB7" s="236"/>
      <c r="BC7" s="236"/>
      <c r="BD7" s="236"/>
      <c r="BE7" s="236"/>
      <c r="BF7" s="236"/>
      <c r="BG7" s="236"/>
      <c r="BH7" s="236"/>
      <c r="BI7" s="236"/>
      <c r="BJ7" s="236"/>
      <c r="BK7" s="236"/>
      <c r="BL7" s="236"/>
      <c r="BM7" s="236"/>
      <c r="BN7" s="236"/>
      <c r="BO7" s="101"/>
    </row>
    <row r="8" spans="2:67" x14ac:dyDescent="0.25">
      <c r="B8" s="136"/>
      <c r="C8" s="140" t="s">
        <v>58</v>
      </c>
      <c r="D8" s="98">
        <f>D5</f>
        <v>868446.05</v>
      </c>
      <c r="E8" s="98">
        <f t="shared" ref="E8:BN8" si="0">E5</f>
        <v>91026.31</v>
      </c>
      <c r="F8" s="98">
        <f t="shared" si="0"/>
        <v>119016.9808</v>
      </c>
      <c r="G8" s="98">
        <f t="shared" si="0"/>
        <v>196650.73069999999</v>
      </c>
      <c r="H8" s="98">
        <f t="shared" si="0"/>
        <v>143866.516</v>
      </c>
      <c r="I8" s="98">
        <f t="shared" si="0"/>
        <v>457209.31780000002</v>
      </c>
      <c r="J8" s="98">
        <f t="shared" si="0"/>
        <v>194533.9938</v>
      </c>
      <c r="K8" s="98">
        <f t="shared" si="0"/>
        <v>398943.40500000003</v>
      </c>
      <c r="L8" s="98">
        <f t="shared" si="0"/>
        <v>978052.06610000005</v>
      </c>
      <c r="M8" s="98">
        <f t="shared" si="0"/>
        <v>170766.2873</v>
      </c>
      <c r="N8" s="98">
        <f t="shared" si="0"/>
        <v>31381.177</v>
      </c>
      <c r="O8" s="98">
        <f t="shared" si="0"/>
        <v>45874.096899999997</v>
      </c>
      <c r="P8" s="98">
        <f t="shared" si="0"/>
        <v>150471.44589999999</v>
      </c>
      <c r="Q8" s="98">
        <f t="shared" si="0"/>
        <v>120090.96859999999</v>
      </c>
      <c r="R8" s="98">
        <f t="shared" si="0"/>
        <v>23792.085599999999</v>
      </c>
      <c r="S8" s="98">
        <f t="shared" si="0"/>
        <v>479245.6642</v>
      </c>
      <c r="T8" s="98">
        <f t="shared" si="0"/>
        <v>290153.96980000002</v>
      </c>
      <c r="U8" s="98">
        <f t="shared" si="0"/>
        <v>1125195.5845999999</v>
      </c>
      <c r="V8" s="98">
        <f t="shared" si="0"/>
        <v>74635.468399999998</v>
      </c>
      <c r="W8" s="98">
        <f t="shared" si="0"/>
        <v>144941.96489999999</v>
      </c>
      <c r="X8" s="98">
        <f t="shared" si="0"/>
        <v>68637.265199999994</v>
      </c>
      <c r="Y8" s="98">
        <f t="shared" si="0"/>
        <v>165920.4515</v>
      </c>
      <c r="Z8" s="98">
        <f t="shared" si="0"/>
        <v>4951.1045000000004</v>
      </c>
      <c r="AA8" s="98">
        <f t="shared" si="0"/>
        <v>683783.39339999994</v>
      </c>
      <c r="AB8" s="98">
        <f t="shared" si="0"/>
        <v>22933.405699999999</v>
      </c>
      <c r="AC8" s="98">
        <f t="shared" si="0"/>
        <v>9321.3197999999993</v>
      </c>
      <c r="AD8" s="98">
        <f t="shared" si="0"/>
        <v>0</v>
      </c>
      <c r="AE8" s="98">
        <f t="shared" si="0"/>
        <v>0</v>
      </c>
      <c r="AF8" s="98">
        <f t="shared" si="0"/>
        <v>30417.5</v>
      </c>
      <c r="AG8" s="98">
        <f t="shared" si="0"/>
        <v>51223.157299999999</v>
      </c>
      <c r="AH8" s="98">
        <f t="shared" si="0"/>
        <v>51789.033000000003</v>
      </c>
      <c r="AI8" s="98">
        <f t="shared" si="0"/>
        <v>36729.856099999997</v>
      </c>
      <c r="AJ8" s="98">
        <f t="shared" si="0"/>
        <v>5411.8666999999996</v>
      </c>
      <c r="AK8" s="98">
        <f t="shared" si="0"/>
        <v>0</v>
      </c>
      <c r="AL8" s="98">
        <f t="shared" si="0"/>
        <v>0</v>
      </c>
      <c r="AM8" s="98">
        <f t="shared" si="0"/>
        <v>774.50760000000002</v>
      </c>
      <c r="AN8" s="98">
        <f t="shared" si="0"/>
        <v>916.69759999999997</v>
      </c>
      <c r="AO8" s="98">
        <f t="shared" si="0"/>
        <v>845.83</v>
      </c>
      <c r="AP8" s="98">
        <f t="shared" si="0"/>
        <v>1208.3285000000001</v>
      </c>
      <c r="AQ8" s="98">
        <f t="shared" si="0"/>
        <v>117960.42849999999</v>
      </c>
      <c r="AR8" s="98">
        <f t="shared" si="0"/>
        <v>1329.1614</v>
      </c>
      <c r="AS8" s="98">
        <f t="shared" si="0"/>
        <v>1268.7449999999999</v>
      </c>
      <c r="AT8" s="98">
        <f t="shared" si="0"/>
        <v>1329.1614</v>
      </c>
      <c r="AU8" s="98">
        <f t="shared" si="0"/>
        <v>1268.7449999999999</v>
      </c>
      <c r="AV8" s="98">
        <f t="shared" si="0"/>
        <v>1153262.8757</v>
      </c>
      <c r="AW8" s="98">
        <f t="shared" si="0"/>
        <v>69477.271099999998</v>
      </c>
      <c r="AX8" s="98">
        <f t="shared" si="0"/>
        <v>17732.768499999998</v>
      </c>
      <c r="AY8" s="98">
        <f t="shared" si="0"/>
        <v>0</v>
      </c>
      <c r="AZ8" s="98">
        <f t="shared" si="0"/>
        <v>0</v>
      </c>
      <c r="BA8" s="98">
        <f t="shared" si="0"/>
        <v>0</v>
      </c>
      <c r="BB8" s="98">
        <f t="shared" si="0"/>
        <v>0</v>
      </c>
      <c r="BC8" s="98">
        <f t="shared" si="0"/>
        <v>0</v>
      </c>
      <c r="BD8" s="98">
        <f t="shared" si="0"/>
        <v>0</v>
      </c>
      <c r="BE8" s="98">
        <f t="shared" si="0"/>
        <v>0</v>
      </c>
      <c r="BF8" s="98">
        <f t="shared" si="0"/>
        <v>0</v>
      </c>
      <c r="BG8" s="98">
        <f t="shared" si="0"/>
        <v>0</v>
      </c>
      <c r="BH8" s="98">
        <f t="shared" si="0"/>
        <v>0</v>
      </c>
      <c r="BI8" s="98">
        <f t="shared" si="0"/>
        <v>0</v>
      </c>
      <c r="BJ8" s="98">
        <f t="shared" si="0"/>
        <v>0</v>
      </c>
      <c r="BK8" s="98">
        <f t="shared" si="0"/>
        <v>0</v>
      </c>
      <c r="BL8" s="98">
        <f t="shared" si="0"/>
        <v>0</v>
      </c>
      <c r="BM8" s="98">
        <f t="shared" si="0"/>
        <v>0</v>
      </c>
      <c r="BN8" s="98">
        <f t="shared" si="0"/>
        <v>0</v>
      </c>
      <c r="BO8" s="99">
        <f t="shared" ref="BO8" si="1">BO5</f>
        <v>8602786.9569000006</v>
      </c>
    </row>
    <row r="9" spans="2:67" ht="15.75" thickBot="1" x14ac:dyDescent="0.3">
      <c r="B9" s="137"/>
      <c r="C9" s="142" t="s">
        <v>83</v>
      </c>
      <c r="D9" s="102">
        <f>D6</f>
        <v>868446.05</v>
      </c>
      <c r="E9" s="102">
        <f t="shared" ref="E9:BN9" si="2">E6</f>
        <v>91026.31</v>
      </c>
      <c r="F9" s="102">
        <f t="shared" si="2"/>
        <v>119016.9808</v>
      </c>
      <c r="G9" s="102">
        <f t="shared" si="2"/>
        <v>196650.73069999999</v>
      </c>
      <c r="H9" s="102">
        <f t="shared" si="2"/>
        <v>143866.516</v>
      </c>
      <c r="I9" s="102">
        <f t="shared" si="2"/>
        <v>457209.31780000002</v>
      </c>
      <c r="J9" s="102">
        <f t="shared" si="2"/>
        <v>194533.9938</v>
      </c>
      <c r="K9" s="102">
        <f t="shared" si="2"/>
        <v>398943.40500000003</v>
      </c>
      <c r="L9" s="102">
        <f t="shared" si="2"/>
        <v>978052.06610000005</v>
      </c>
      <c r="M9" s="102">
        <f t="shared" si="2"/>
        <v>170766.2873</v>
      </c>
      <c r="N9" s="102">
        <f t="shared" si="2"/>
        <v>31381.177</v>
      </c>
      <c r="O9" s="102">
        <f t="shared" si="2"/>
        <v>45874.096899999997</v>
      </c>
      <c r="P9" s="102">
        <f t="shared" si="2"/>
        <v>150471.44589999999</v>
      </c>
      <c r="Q9" s="102">
        <f t="shared" si="2"/>
        <v>120090.96859999999</v>
      </c>
      <c r="R9" s="102">
        <f t="shared" si="2"/>
        <v>23792.085599999999</v>
      </c>
      <c r="S9" s="102">
        <f t="shared" si="2"/>
        <v>479245.6642</v>
      </c>
      <c r="T9" s="102">
        <f t="shared" si="2"/>
        <v>290153.96980000002</v>
      </c>
      <c r="U9" s="102">
        <f t="shared" si="2"/>
        <v>1125195.5845999999</v>
      </c>
      <c r="V9" s="102">
        <f t="shared" si="2"/>
        <v>74635.468399999998</v>
      </c>
      <c r="W9" s="102">
        <f t="shared" si="2"/>
        <v>144941.96489999999</v>
      </c>
      <c r="X9" s="102">
        <f t="shared" si="2"/>
        <v>68637.265199999994</v>
      </c>
      <c r="Y9" s="102">
        <f t="shared" si="2"/>
        <v>165920.4515</v>
      </c>
      <c r="Z9" s="102">
        <f t="shared" si="2"/>
        <v>4951.1045000000004</v>
      </c>
      <c r="AA9" s="102">
        <f t="shared" si="2"/>
        <v>683783.39339999994</v>
      </c>
      <c r="AB9" s="102">
        <f t="shared" si="2"/>
        <v>22933.405699999999</v>
      </c>
      <c r="AC9" s="102">
        <f t="shared" si="2"/>
        <v>9321.3197999999993</v>
      </c>
      <c r="AD9" s="102">
        <f t="shared" si="2"/>
        <v>0</v>
      </c>
      <c r="AE9" s="102">
        <f t="shared" si="2"/>
        <v>0</v>
      </c>
      <c r="AF9" s="102">
        <f t="shared" si="2"/>
        <v>30417.5</v>
      </c>
      <c r="AG9" s="102">
        <f t="shared" si="2"/>
        <v>51223.157299999999</v>
      </c>
      <c r="AH9" s="102">
        <f t="shared" si="2"/>
        <v>51789.033000000003</v>
      </c>
      <c r="AI9" s="102">
        <f t="shared" si="2"/>
        <v>36729.856099999997</v>
      </c>
      <c r="AJ9" s="102">
        <f t="shared" si="2"/>
        <v>5411.8666999999996</v>
      </c>
      <c r="AK9" s="102">
        <f t="shared" si="2"/>
        <v>86538.4758</v>
      </c>
      <c r="AL9" s="102">
        <f t="shared" si="2"/>
        <v>24007.258300000001</v>
      </c>
      <c r="AM9" s="102">
        <f t="shared" si="2"/>
        <v>107587.0686</v>
      </c>
      <c r="AN9" s="102">
        <f t="shared" si="2"/>
        <v>40843.337399999997</v>
      </c>
      <c r="AO9" s="102">
        <f t="shared" si="2"/>
        <v>106056.87880000001</v>
      </c>
      <c r="AP9" s="102">
        <f t="shared" si="2"/>
        <v>617041.35770000005</v>
      </c>
      <c r="AQ9" s="102">
        <f t="shared" si="2"/>
        <v>1002503.8291</v>
      </c>
      <c r="AR9" s="102">
        <f t="shared" si="2"/>
        <v>175898.5386</v>
      </c>
      <c r="AS9" s="102">
        <f t="shared" si="2"/>
        <v>74535.234299999996</v>
      </c>
      <c r="AT9" s="102">
        <f t="shared" si="2"/>
        <v>5330.3073000000004</v>
      </c>
      <c r="AU9" s="102">
        <f t="shared" si="2"/>
        <v>3893.7150000000001</v>
      </c>
      <c r="AV9" s="102">
        <f t="shared" si="2"/>
        <v>1324008.2274</v>
      </c>
      <c r="AW9" s="102">
        <f t="shared" si="2"/>
        <v>291894.05560000002</v>
      </c>
      <c r="AX9" s="102">
        <f t="shared" si="2"/>
        <v>134110.7346</v>
      </c>
      <c r="AY9" s="102">
        <f t="shared" si="2"/>
        <v>37380.127899999999</v>
      </c>
      <c r="AZ9" s="102">
        <f t="shared" si="2"/>
        <v>4768.5266000000001</v>
      </c>
      <c r="BA9" s="102">
        <f t="shared" si="2"/>
        <v>3337.9686000000002</v>
      </c>
      <c r="BB9" s="102">
        <f t="shared" si="2"/>
        <v>100420.4072</v>
      </c>
      <c r="BC9" s="102">
        <f t="shared" si="2"/>
        <v>80912.209499999997</v>
      </c>
      <c r="BD9" s="102">
        <f t="shared" si="2"/>
        <v>25114.9797</v>
      </c>
      <c r="BE9" s="102">
        <f t="shared" si="2"/>
        <v>47013.939599999998</v>
      </c>
      <c r="BF9" s="102">
        <f t="shared" si="2"/>
        <v>106810.49950000001</v>
      </c>
      <c r="BG9" s="102">
        <f t="shared" si="2"/>
        <v>55362.673499999997</v>
      </c>
      <c r="BH9" s="102">
        <f t="shared" si="2"/>
        <v>24107.168300000001</v>
      </c>
      <c r="BI9" s="102">
        <f t="shared" si="2"/>
        <v>92171.658299999996</v>
      </c>
      <c r="BJ9" s="102">
        <f t="shared" si="2"/>
        <v>91991.740999999995</v>
      </c>
      <c r="BK9" s="102">
        <f t="shared" si="2"/>
        <v>79374.673899999994</v>
      </c>
      <c r="BL9" s="102">
        <f t="shared" si="2"/>
        <v>172840.74119999999</v>
      </c>
      <c r="BM9" s="102">
        <f t="shared" si="2"/>
        <v>79790.124299999996</v>
      </c>
      <c r="BN9" s="102">
        <f t="shared" si="2"/>
        <v>28301.716</v>
      </c>
      <c r="BO9" s="103">
        <f t="shared" ref="BO9" si="3">BO6</f>
        <v>12259360.610199997</v>
      </c>
    </row>
    <row r="10" spans="2:67" x14ac:dyDescent="0.25">
      <c r="D10" s="96"/>
      <c r="E10" s="96"/>
      <c r="F10" s="96"/>
      <c r="G10" s="96"/>
      <c r="H10" s="96"/>
      <c r="I10" s="96"/>
    </row>
    <row r="11" spans="2:67" x14ac:dyDescent="0.25">
      <c r="B11" s="95" t="s">
        <v>61</v>
      </c>
      <c r="D11" s="96">
        <f>D9-D8</f>
        <v>0</v>
      </c>
      <c r="E11" s="96">
        <f t="shared" ref="E11:BO11" si="4">E9-E8</f>
        <v>0</v>
      </c>
      <c r="F11" s="96">
        <f t="shared" si="4"/>
        <v>0</v>
      </c>
      <c r="G11" s="96">
        <f t="shared" si="4"/>
        <v>0</v>
      </c>
      <c r="H11" s="96">
        <f t="shared" si="4"/>
        <v>0</v>
      </c>
      <c r="I11" s="96">
        <f t="shared" si="4"/>
        <v>0</v>
      </c>
      <c r="J11" s="96">
        <f t="shared" si="4"/>
        <v>0</v>
      </c>
      <c r="K11" s="96">
        <f t="shared" si="4"/>
        <v>0</v>
      </c>
      <c r="L11" s="96">
        <f t="shared" si="4"/>
        <v>0</v>
      </c>
      <c r="M11" s="96">
        <f t="shared" si="4"/>
        <v>0</v>
      </c>
      <c r="N11" s="96">
        <f t="shared" si="4"/>
        <v>0</v>
      </c>
      <c r="O11" s="96">
        <f t="shared" si="4"/>
        <v>0</v>
      </c>
      <c r="P11" s="96">
        <f t="shared" si="4"/>
        <v>0</v>
      </c>
      <c r="Q11" s="96">
        <f t="shared" si="4"/>
        <v>0</v>
      </c>
      <c r="R11" s="96">
        <f t="shared" si="4"/>
        <v>0</v>
      </c>
      <c r="S11" s="96">
        <f t="shared" si="4"/>
        <v>0</v>
      </c>
      <c r="T11" s="96">
        <f t="shared" si="4"/>
        <v>0</v>
      </c>
      <c r="U11" s="96">
        <f t="shared" si="4"/>
        <v>0</v>
      </c>
      <c r="V11" s="96">
        <f t="shared" si="4"/>
        <v>0</v>
      </c>
      <c r="W11" s="96">
        <f t="shared" si="4"/>
        <v>0</v>
      </c>
      <c r="X11" s="96">
        <f t="shared" si="4"/>
        <v>0</v>
      </c>
      <c r="Y11" s="96">
        <f t="shared" si="4"/>
        <v>0</v>
      </c>
      <c r="Z11" s="96">
        <f t="shared" si="4"/>
        <v>0</v>
      </c>
      <c r="AA11" s="96">
        <f t="shared" si="4"/>
        <v>0</v>
      </c>
      <c r="AB11" s="96">
        <f t="shared" si="4"/>
        <v>0</v>
      </c>
      <c r="AC11" s="96">
        <f t="shared" si="4"/>
        <v>0</v>
      </c>
      <c r="AD11" s="96">
        <f t="shared" si="4"/>
        <v>0</v>
      </c>
      <c r="AE11" s="96">
        <f t="shared" si="4"/>
        <v>0</v>
      </c>
      <c r="AF11" s="96">
        <f t="shared" si="4"/>
        <v>0</v>
      </c>
      <c r="AG11" s="96">
        <f t="shared" si="4"/>
        <v>0</v>
      </c>
      <c r="AH11" s="96">
        <f t="shared" si="4"/>
        <v>0</v>
      </c>
      <c r="AI11" s="96">
        <f t="shared" si="4"/>
        <v>0</v>
      </c>
      <c r="AJ11" s="96">
        <f t="shared" si="4"/>
        <v>0</v>
      </c>
      <c r="AK11" s="96">
        <f t="shared" si="4"/>
        <v>86538.4758</v>
      </c>
      <c r="AL11" s="96">
        <f t="shared" si="4"/>
        <v>24007.258300000001</v>
      </c>
      <c r="AM11" s="96">
        <f t="shared" si="4"/>
        <v>106812.561</v>
      </c>
      <c r="AN11" s="96">
        <f t="shared" si="4"/>
        <v>39926.639799999997</v>
      </c>
      <c r="AO11" s="96">
        <f t="shared" si="4"/>
        <v>105211.0488</v>
      </c>
      <c r="AP11" s="96">
        <f t="shared" si="4"/>
        <v>615833.02920000011</v>
      </c>
      <c r="AQ11" s="96">
        <f t="shared" si="4"/>
        <v>884543.40059999994</v>
      </c>
      <c r="AR11" s="96">
        <f t="shared" si="4"/>
        <v>174569.37719999999</v>
      </c>
      <c r="AS11" s="96">
        <f t="shared" si="4"/>
        <v>73266.489300000001</v>
      </c>
      <c r="AT11" s="96">
        <f t="shared" si="4"/>
        <v>4001.1459000000004</v>
      </c>
      <c r="AU11" s="96">
        <f>AU9-AU8</f>
        <v>2624.9700000000003</v>
      </c>
      <c r="AV11" s="96">
        <f t="shared" si="4"/>
        <v>170745.3517</v>
      </c>
      <c r="AW11" s="96">
        <f t="shared" si="4"/>
        <v>222416.78450000001</v>
      </c>
      <c r="AX11" s="96">
        <f t="shared" si="4"/>
        <v>116377.96609999999</v>
      </c>
      <c r="AY11" s="96">
        <f t="shared" si="4"/>
        <v>37380.127899999999</v>
      </c>
      <c r="AZ11" s="96">
        <f t="shared" si="4"/>
        <v>4768.5266000000001</v>
      </c>
      <c r="BA11" s="96">
        <f t="shared" si="4"/>
        <v>3337.9686000000002</v>
      </c>
      <c r="BB11" s="96">
        <f t="shared" si="4"/>
        <v>100420.4072</v>
      </c>
      <c r="BC11" s="96">
        <f t="shared" si="4"/>
        <v>80912.209499999997</v>
      </c>
      <c r="BD11" s="96">
        <f t="shared" si="4"/>
        <v>25114.9797</v>
      </c>
      <c r="BE11" s="96">
        <f t="shared" si="4"/>
        <v>47013.939599999998</v>
      </c>
      <c r="BF11" s="96">
        <f t="shared" si="4"/>
        <v>106810.49950000001</v>
      </c>
      <c r="BG11" s="96">
        <f t="shared" si="4"/>
        <v>55362.673499999997</v>
      </c>
      <c r="BH11" s="96">
        <f t="shared" si="4"/>
        <v>24107.168300000001</v>
      </c>
      <c r="BI11" s="96">
        <f t="shared" si="4"/>
        <v>92171.658299999996</v>
      </c>
      <c r="BJ11" s="96">
        <f t="shared" si="4"/>
        <v>91991.740999999995</v>
      </c>
      <c r="BK11" s="96">
        <f t="shared" si="4"/>
        <v>79374.673899999994</v>
      </c>
      <c r="BL11" s="96">
        <f t="shared" si="4"/>
        <v>172840.74119999999</v>
      </c>
      <c r="BM11" s="96">
        <f t="shared" si="4"/>
        <v>79790.124299999996</v>
      </c>
      <c r="BN11" s="96">
        <f t="shared" si="4"/>
        <v>28301.716</v>
      </c>
      <c r="BO11" s="96">
        <f t="shared" si="4"/>
        <v>3656573.6532999966</v>
      </c>
    </row>
    <row r="12" spans="2:67" x14ac:dyDescent="0.25">
      <c r="C12" s="93"/>
      <c r="D12" s="96"/>
      <c r="E12" s="96"/>
      <c r="F12" s="96"/>
      <c r="G12" s="96"/>
      <c r="H12" s="96"/>
      <c r="I12" s="97"/>
    </row>
    <row r="13" spans="2:67" x14ac:dyDescent="0.25">
      <c r="C13" s="93"/>
      <c r="D13"/>
      <c r="E13"/>
      <c r="F13"/>
      <c r="G13"/>
      <c r="H13"/>
      <c r="I13"/>
      <c r="J13"/>
      <c r="K13"/>
      <c r="L13"/>
      <c r="M13"/>
      <c r="N13"/>
      <c r="O13"/>
      <c r="P13"/>
      <c r="Q13"/>
      <c r="R13"/>
      <c r="U13"/>
      <c r="V13"/>
      <c r="W13"/>
      <c r="AB13"/>
      <c r="AC13"/>
      <c r="AD13"/>
      <c r="AE13"/>
      <c r="AF13"/>
      <c r="AG13"/>
      <c r="AH13"/>
      <c r="AM13"/>
      <c r="AN13"/>
    </row>
    <row r="14" spans="2:67" customFormat="1" x14ac:dyDescent="0.25"/>
    <row r="15" spans="2:67" customFormat="1" x14ac:dyDescent="0.25"/>
    <row r="16" spans="2:67"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spans="2:6" customFormat="1" x14ac:dyDescent="0.25"/>
    <row r="34" spans="2:6" customFormat="1" x14ac:dyDescent="0.25"/>
    <row r="35" spans="2:6" customFormat="1" x14ac:dyDescent="0.25"/>
    <row r="36" spans="2:6" customFormat="1" x14ac:dyDescent="0.25"/>
    <row r="37" spans="2:6" customFormat="1" x14ac:dyDescent="0.25"/>
    <row r="38" spans="2:6" customFormat="1" x14ac:dyDescent="0.25"/>
    <row r="39" spans="2:6" customFormat="1" x14ac:dyDescent="0.25"/>
    <row r="40" spans="2:6" x14ac:dyDescent="0.25">
      <c r="B40" s="92"/>
      <c r="F40" s="97"/>
    </row>
    <row r="42" spans="2:6" x14ac:dyDescent="0.25">
      <c r="B42" s="92"/>
      <c r="F42" s="97"/>
    </row>
    <row r="43" spans="2:6" x14ac:dyDescent="0.25">
      <c r="B43" s="92"/>
      <c r="F43" s="97"/>
    </row>
    <row r="44" spans="2:6" x14ac:dyDescent="0.25">
      <c r="B44" s="92"/>
      <c r="F44" s="97"/>
    </row>
    <row r="45" spans="2:6" x14ac:dyDescent="0.25">
      <c r="B45" s="92"/>
      <c r="F45" s="97"/>
    </row>
    <row r="46" spans="2:6" x14ac:dyDescent="0.25">
      <c r="B46" s="92"/>
      <c r="F46" s="97"/>
    </row>
    <row r="47" spans="2:6" x14ac:dyDescent="0.25">
      <c r="B47" s="92"/>
      <c r="D47" s="97"/>
      <c r="F47" s="97"/>
    </row>
    <row r="48" spans="2:6" x14ac:dyDescent="0.25">
      <c r="B48" s="92"/>
      <c r="F48" s="97"/>
    </row>
    <row r="49" spans="2:6" x14ac:dyDescent="0.25">
      <c r="B49" s="92"/>
      <c r="F49" s="97"/>
    </row>
    <row r="50" spans="2:6" x14ac:dyDescent="0.25">
      <c r="B50" s="92"/>
      <c r="F50" s="97"/>
    </row>
    <row r="51" spans="2:6" x14ac:dyDescent="0.25">
      <c r="B51" s="92"/>
      <c r="F51" s="97"/>
    </row>
    <row r="52" spans="2:6" x14ac:dyDescent="0.25">
      <c r="B52" s="92"/>
      <c r="F52" s="97"/>
    </row>
    <row r="53" spans="2:6" x14ac:dyDescent="0.25">
      <c r="B53" s="92"/>
      <c r="F53" s="97"/>
    </row>
    <row r="54" spans="2:6" x14ac:dyDescent="0.25">
      <c r="B54" s="92"/>
      <c r="E54" s="97"/>
      <c r="F54" s="97"/>
    </row>
    <row r="55" spans="2:6" x14ac:dyDescent="0.25">
      <c r="B55" s="92"/>
      <c r="F55" s="97"/>
    </row>
    <row r="56" spans="2:6" x14ac:dyDescent="0.25">
      <c r="B56" s="92"/>
      <c r="F56" s="97"/>
    </row>
    <row r="57" spans="2:6" x14ac:dyDescent="0.25">
      <c r="B57" s="92"/>
      <c r="F57" s="97"/>
    </row>
    <row r="58" spans="2:6" x14ac:dyDescent="0.25">
      <c r="B58" s="92"/>
      <c r="D58" s="97"/>
      <c r="F58" s="97"/>
    </row>
    <row r="59" spans="2:6" x14ac:dyDescent="0.25">
      <c r="B59" s="92"/>
      <c r="F59" s="97"/>
    </row>
    <row r="60" spans="2:6" x14ac:dyDescent="0.25">
      <c r="B60" s="92"/>
      <c r="E60" s="97"/>
      <c r="F60" s="97"/>
    </row>
    <row r="61" spans="2:6" x14ac:dyDescent="0.25">
      <c r="B61" s="92"/>
      <c r="F61" s="97"/>
    </row>
    <row r="62" spans="2:6" x14ac:dyDescent="0.25">
      <c r="B62" s="92"/>
      <c r="F62" s="97"/>
    </row>
    <row r="63" spans="2:6" x14ac:dyDescent="0.25">
      <c r="B63" s="92"/>
      <c r="F63" s="97"/>
    </row>
    <row r="64" spans="2:6" x14ac:dyDescent="0.25">
      <c r="B64" s="92"/>
      <c r="F64" s="97"/>
    </row>
    <row r="65" spans="2:6" x14ac:dyDescent="0.25">
      <c r="B65" s="92"/>
      <c r="D65" s="97"/>
      <c r="F65" s="97"/>
    </row>
    <row r="66" spans="2:6" x14ac:dyDescent="0.25">
      <c r="B66" s="92"/>
      <c r="F66" s="97"/>
    </row>
    <row r="67" spans="2:6" x14ac:dyDescent="0.25">
      <c r="B67" s="92"/>
      <c r="F67" s="97"/>
    </row>
    <row r="68" spans="2:6" x14ac:dyDescent="0.25">
      <c r="B68" s="92"/>
      <c r="F68" s="97"/>
    </row>
    <row r="69" spans="2:6" x14ac:dyDescent="0.25">
      <c r="B69" s="92"/>
      <c r="F69" s="97"/>
    </row>
    <row r="70" spans="2:6" x14ac:dyDescent="0.25">
      <c r="B70" s="92"/>
      <c r="F70" s="97"/>
    </row>
    <row r="71" spans="2:6" x14ac:dyDescent="0.25">
      <c r="B71" s="92"/>
      <c r="F71" s="97"/>
    </row>
    <row r="72" spans="2:6" x14ac:dyDescent="0.25">
      <c r="B72" s="92"/>
      <c r="F72" s="97"/>
    </row>
    <row r="73" spans="2:6" x14ac:dyDescent="0.25">
      <c r="B73" s="92"/>
      <c r="D73" s="97"/>
      <c r="F73" s="97"/>
    </row>
    <row r="74" spans="2:6" x14ac:dyDescent="0.25">
      <c r="B74" s="92"/>
      <c r="D74" s="97"/>
      <c r="E74" s="97"/>
      <c r="F74" s="97"/>
    </row>
    <row r="75" spans="2:6" x14ac:dyDescent="0.25">
      <c r="B75" s="92"/>
      <c r="D75" s="97"/>
      <c r="E75" s="97"/>
      <c r="F75" s="97"/>
    </row>
    <row r="76" spans="2:6" x14ac:dyDescent="0.25">
      <c r="B76" s="92"/>
      <c r="D76" s="97"/>
      <c r="F76" s="97"/>
    </row>
    <row r="77" spans="2:6" x14ac:dyDescent="0.25">
      <c r="B77" s="92"/>
      <c r="D77" s="97"/>
      <c r="E77" s="97"/>
      <c r="F77" s="97"/>
    </row>
    <row r="78" spans="2:6" x14ac:dyDescent="0.25">
      <c r="B78" s="92"/>
      <c r="F78" s="97"/>
    </row>
    <row r="79" spans="2:6" x14ac:dyDescent="0.25">
      <c r="B79" s="92"/>
      <c r="F79" s="97"/>
    </row>
    <row r="80" spans="2:6" x14ac:dyDescent="0.25">
      <c r="B80" s="92"/>
      <c r="F80" s="97"/>
    </row>
    <row r="81" spans="2:6" x14ac:dyDescent="0.25">
      <c r="B81" s="92"/>
      <c r="F81" s="97"/>
    </row>
    <row r="82" spans="2:6" x14ac:dyDescent="0.25">
      <c r="B82" s="92"/>
      <c r="F82" s="97"/>
    </row>
    <row r="83" spans="2:6" x14ac:dyDescent="0.25">
      <c r="B83" s="92"/>
      <c r="D83" s="97"/>
      <c r="E83" s="97"/>
      <c r="F83" s="97"/>
    </row>
    <row r="84" spans="2:6" x14ac:dyDescent="0.25">
      <c r="B84" s="92"/>
      <c r="D84" s="97"/>
      <c r="E84" s="97"/>
      <c r="F84" s="97"/>
    </row>
    <row r="85" spans="2:6" x14ac:dyDescent="0.25">
      <c r="B85" s="92"/>
      <c r="F85" s="97"/>
    </row>
    <row r="86" spans="2:6" x14ac:dyDescent="0.25">
      <c r="B86" s="92"/>
      <c r="F86" s="97"/>
    </row>
    <row r="87" spans="2:6" x14ac:dyDescent="0.25">
      <c r="B87" s="92"/>
      <c r="D87" s="97"/>
      <c r="F87" s="97"/>
    </row>
    <row r="88" spans="2:6" x14ac:dyDescent="0.25">
      <c r="B88" s="92"/>
      <c r="F88" s="97"/>
    </row>
    <row r="89" spans="2:6" x14ac:dyDescent="0.25">
      <c r="B89" s="92"/>
      <c r="F89" s="97"/>
    </row>
    <row r="90" spans="2:6" x14ac:dyDescent="0.25">
      <c r="B90" s="92"/>
      <c r="F90" s="97"/>
    </row>
    <row r="91" spans="2:6" x14ac:dyDescent="0.25">
      <c r="B91" s="92"/>
      <c r="F91" s="97"/>
    </row>
    <row r="92" spans="2:6" x14ac:dyDescent="0.25">
      <c r="B92" s="92"/>
      <c r="D92" s="97"/>
      <c r="E92" s="97"/>
      <c r="F92" s="97"/>
    </row>
    <row r="93" spans="2:6" x14ac:dyDescent="0.25">
      <c r="B93" s="92"/>
      <c r="F93" s="97"/>
    </row>
    <row r="94" spans="2:6" x14ac:dyDescent="0.25">
      <c r="B94" s="92"/>
      <c r="F94" s="97"/>
    </row>
    <row r="95" spans="2:6" x14ac:dyDescent="0.25">
      <c r="B95" s="92"/>
      <c r="D95" s="97"/>
      <c r="E95" s="97"/>
      <c r="F95" s="97"/>
    </row>
    <row r="96" spans="2:6" x14ac:dyDescent="0.25">
      <c r="B96" s="92"/>
      <c r="F96" s="97"/>
    </row>
    <row r="97" spans="2:6" x14ac:dyDescent="0.25">
      <c r="B97" s="92"/>
      <c r="F97" s="97"/>
    </row>
    <row r="98" spans="2:6" x14ac:dyDescent="0.25">
      <c r="B98" s="92"/>
      <c r="F98" s="97"/>
    </row>
    <row r="99" spans="2:6" x14ac:dyDescent="0.25">
      <c r="B99" s="92"/>
      <c r="D99" s="97"/>
      <c r="E99" s="97"/>
      <c r="F99" s="97"/>
    </row>
    <row r="100" spans="2:6" x14ac:dyDescent="0.25">
      <c r="B100" s="92"/>
      <c r="F100" s="97"/>
    </row>
    <row r="101" spans="2:6" x14ac:dyDescent="0.25">
      <c r="B101" s="92"/>
      <c r="F101" s="97"/>
    </row>
    <row r="102" spans="2:6" x14ac:dyDescent="0.25">
      <c r="B102" s="92"/>
      <c r="F102" s="97"/>
    </row>
    <row r="103" spans="2:6" x14ac:dyDescent="0.25">
      <c r="B103" s="92"/>
      <c r="F103" s="97"/>
    </row>
    <row r="104" spans="2:6" x14ac:dyDescent="0.25">
      <c r="B104" s="92"/>
      <c r="D104" s="97"/>
      <c r="E104" s="97"/>
      <c r="F104" s="97"/>
    </row>
    <row r="105" spans="2:6" x14ac:dyDescent="0.25">
      <c r="B105" s="92"/>
      <c r="D105" s="97"/>
      <c r="E105" s="97"/>
      <c r="F105" s="97"/>
    </row>
    <row r="106" spans="2:6" x14ac:dyDescent="0.25">
      <c r="B106" s="92"/>
      <c r="D106" s="97"/>
      <c r="F106" s="97"/>
    </row>
    <row r="107" spans="2:6" x14ac:dyDescent="0.25">
      <c r="B107" s="92"/>
      <c r="D107" s="97"/>
      <c r="E107" s="97"/>
      <c r="F107" s="97"/>
    </row>
    <row r="108" spans="2:6" x14ac:dyDescent="0.25">
      <c r="B108" s="92"/>
      <c r="D108" s="97"/>
      <c r="F108" s="97"/>
    </row>
    <row r="109" spans="2:6" x14ac:dyDescent="0.25">
      <c r="B109" s="92"/>
      <c r="D109" s="97"/>
      <c r="F109" s="97"/>
    </row>
    <row r="110" spans="2:6" x14ac:dyDescent="0.25">
      <c r="B110" s="92"/>
      <c r="D110" s="97"/>
      <c r="E110" s="97"/>
      <c r="F110" s="97"/>
    </row>
    <row r="111" spans="2:6" x14ac:dyDescent="0.25">
      <c r="B111" s="92"/>
      <c r="D111" s="97"/>
      <c r="F111" s="97"/>
    </row>
    <row r="112" spans="2:6" x14ac:dyDescent="0.25">
      <c r="B112" s="92"/>
      <c r="D112" s="97"/>
      <c r="E112" s="97"/>
      <c r="F112" s="97"/>
    </row>
    <row r="113" spans="2:6" x14ac:dyDescent="0.25">
      <c r="B113" s="92"/>
      <c r="D113" s="97"/>
      <c r="F113" s="97"/>
    </row>
    <row r="114" spans="2:6" x14ac:dyDescent="0.25">
      <c r="B114" s="92"/>
      <c r="D114" s="97"/>
      <c r="E114" s="97"/>
      <c r="F114" s="97"/>
    </row>
    <row r="115" spans="2:6" x14ac:dyDescent="0.25">
      <c r="B115" s="92"/>
      <c r="F115" s="97"/>
    </row>
    <row r="116" spans="2:6" x14ac:dyDescent="0.25">
      <c r="B116" s="92"/>
      <c r="F116" s="97"/>
    </row>
    <row r="117" spans="2:6" x14ac:dyDescent="0.25">
      <c r="B117" s="92"/>
      <c r="D117" s="97"/>
      <c r="E117" s="97"/>
      <c r="F117" s="97"/>
    </row>
    <row r="118" spans="2:6" x14ac:dyDescent="0.25">
      <c r="B118" s="92"/>
      <c r="D118" s="97"/>
      <c r="F118" s="97"/>
    </row>
    <row r="119" spans="2:6" x14ac:dyDescent="0.25">
      <c r="B119" s="92"/>
      <c r="F119" s="97"/>
    </row>
    <row r="120" spans="2:6" x14ac:dyDescent="0.25">
      <c r="B120" s="92"/>
      <c r="F120" s="97"/>
    </row>
    <row r="121" spans="2:6" x14ac:dyDescent="0.25">
      <c r="B121" s="92"/>
      <c r="F121" s="97"/>
    </row>
    <row r="122" spans="2:6" x14ac:dyDescent="0.25">
      <c r="B122" s="92"/>
      <c r="D122" s="97"/>
      <c r="F122" s="97"/>
    </row>
    <row r="123" spans="2:6" x14ac:dyDescent="0.25">
      <c r="B123" s="92"/>
      <c r="F123" s="97"/>
    </row>
    <row r="124" spans="2:6" x14ac:dyDescent="0.25">
      <c r="B124" s="92"/>
      <c r="D124" s="97"/>
      <c r="F124" s="97"/>
    </row>
    <row r="125" spans="2:6" x14ac:dyDescent="0.25">
      <c r="B125" s="92"/>
      <c r="F125" s="97"/>
    </row>
    <row r="126" spans="2:6" x14ac:dyDescent="0.25">
      <c r="B126" s="92"/>
      <c r="F126" s="97"/>
    </row>
    <row r="127" spans="2:6" x14ac:dyDescent="0.25">
      <c r="B127" s="92"/>
      <c r="F127" s="97"/>
    </row>
    <row r="128" spans="2:6" x14ac:dyDescent="0.25">
      <c r="B128" s="92"/>
      <c r="F128" s="97"/>
    </row>
    <row r="129" spans="2:6" x14ac:dyDescent="0.25">
      <c r="B129" s="92"/>
      <c r="F129" s="97"/>
    </row>
    <row r="130" spans="2:6" x14ac:dyDescent="0.25">
      <c r="B130" s="92"/>
      <c r="F130" s="97"/>
    </row>
    <row r="131" spans="2:6" x14ac:dyDescent="0.25">
      <c r="B131" s="92"/>
      <c r="F131" s="97"/>
    </row>
    <row r="132" spans="2:6" x14ac:dyDescent="0.25">
      <c r="B132" s="92"/>
      <c r="F132" s="97"/>
    </row>
    <row r="133" spans="2:6" x14ac:dyDescent="0.25">
      <c r="B133" s="92"/>
      <c r="F133" s="97"/>
    </row>
    <row r="134" spans="2:6" x14ac:dyDescent="0.25">
      <c r="B134" s="92"/>
      <c r="F134" s="97"/>
    </row>
    <row r="135" spans="2:6" x14ac:dyDescent="0.25">
      <c r="B135" s="92"/>
      <c r="F135" s="97"/>
    </row>
    <row r="136" spans="2:6" x14ac:dyDescent="0.25">
      <c r="B136" s="92"/>
      <c r="F136" s="97"/>
    </row>
    <row r="137" spans="2:6" x14ac:dyDescent="0.25">
      <c r="B137" s="92"/>
      <c r="F137" s="97"/>
    </row>
    <row r="138" spans="2:6" x14ac:dyDescent="0.25">
      <c r="B138" s="92"/>
      <c r="F138" s="97"/>
    </row>
    <row r="139" spans="2:6" x14ac:dyDescent="0.25">
      <c r="B139" s="92"/>
      <c r="F139" s="97"/>
    </row>
    <row r="140" spans="2:6" x14ac:dyDescent="0.25">
      <c r="B140" s="92"/>
      <c r="F140" s="97"/>
    </row>
    <row r="142" spans="2:6" x14ac:dyDescent="0.25">
      <c r="B142" s="92"/>
      <c r="D142" s="97"/>
      <c r="E142" s="97"/>
      <c r="F142" s="97"/>
    </row>
  </sheetData>
  <pageMargins left="0.7" right="0.7" top="0.75" bottom="0.75" header="0.3" footer="0.3"/>
  <pageSetup paperSize="17" scale="88"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A6CD7D4155DA4182AF4360E33CBA1E" ma:contentTypeVersion="0" ma:contentTypeDescription="Create a new document." ma:contentTypeScope="" ma:versionID="75013fd6015a2fdcf211e1505723e86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A69EF6-D592-40F1-A165-44AA794471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2492742-1EBE-4F96-94FB-6FE99DAD8B82}">
  <ds:schemaRefs>
    <ds:schemaRef ds:uri="http://schemas.openxmlformats.org/package/2006/metadata/core-properties"/>
    <ds:schemaRef ds:uri="http://purl.org/dc/dcmitype/"/>
    <ds:schemaRef ds:uri="http://schemas.microsoft.com/office/2006/documentManagement/types"/>
    <ds:schemaRef ds:uri="http://www.w3.org/XML/1998/namespace"/>
    <ds:schemaRef ds:uri="http://purl.org/dc/elements/1.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80AA8A6-6CFE-4AF2-8C7A-3284312048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BCR Form</vt:lpstr>
      <vt:lpstr>Spend by FY</vt:lpstr>
      <vt:lpstr>Spend by Month</vt:lpstr>
      <vt:lpstr>'BCR Form'!Print_Area</vt:lpstr>
      <vt:lpstr>'Spend by FY'!Print_Area</vt:lpstr>
      <vt:lpstr>'Spend by Month'!Print_Area</vt:lpstr>
      <vt:lpstr>'BCR Form'!Print_Titles</vt:lpstr>
      <vt:lpstr>'Spend by FY'!Print_Titles</vt:lpstr>
      <vt:lpstr>'Spend by Month'!Print_Titles</vt:lpstr>
    </vt:vector>
  </TitlesOfParts>
  <Company>SLAC National Accelerator Laboratory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SLAC</dc:creator>
  <cp:lastModifiedBy>Phillip Kessler</cp:lastModifiedBy>
  <cp:lastPrinted>2016-02-04T22:00:54Z</cp:lastPrinted>
  <dcterms:created xsi:type="dcterms:W3CDTF">2009-12-18T17:07:16Z</dcterms:created>
  <dcterms:modified xsi:type="dcterms:W3CDTF">2017-08-30T15:52:21Z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0x0101009AA6CD7D4155DA4182AF4360E33CBA1E</vt:lpwstr>
  </property>
</Properties>
</file>