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5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8" i="1" l="1"/>
  <c r="N8" i="1"/>
  <c r="O8" i="1"/>
  <c r="M9" i="1"/>
  <c r="N9" i="1"/>
  <c r="O9" i="1"/>
  <c r="M10" i="1"/>
  <c r="N10" i="1"/>
  <c r="O10" i="1"/>
  <c r="N6" i="1"/>
  <c r="O6" i="1"/>
  <c r="M6" i="1"/>
  <c r="G10" i="1" l="1"/>
  <c r="H10" i="1"/>
  <c r="I10" i="1"/>
  <c r="J10" i="1"/>
  <c r="K10" i="1"/>
  <c r="L10" i="1"/>
  <c r="P10" i="1"/>
  <c r="Q10" i="1"/>
  <c r="F10" i="1"/>
  <c r="G9" i="1"/>
  <c r="H9" i="1"/>
  <c r="I9" i="1"/>
  <c r="J9" i="1"/>
  <c r="K9" i="1"/>
  <c r="L9" i="1"/>
  <c r="P9" i="1"/>
  <c r="Q9" i="1"/>
  <c r="F9" i="1"/>
  <c r="G8" i="1"/>
  <c r="H8" i="1"/>
  <c r="I8" i="1"/>
  <c r="J8" i="1"/>
  <c r="K8" i="1"/>
  <c r="L8" i="1"/>
  <c r="P8" i="1"/>
  <c r="Q8" i="1"/>
  <c r="F8" i="1"/>
  <c r="G6" i="1"/>
  <c r="H6" i="1"/>
  <c r="I6" i="1"/>
  <c r="J6" i="1"/>
  <c r="K6" i="1"/>
  <c r="Q6" i="1"/>
  <c r="P6" i="1"/>
  <c r="L6" i="1"/>
  <c r="F6" i="1"/>
</calcChain>
</file>

<file path=xl/sharedStrings.xml><?xml version="1.0" encoding="utf-8"?>
<sst xmlns="http://schemas.openxmlformats.org/spreadsheetml/2006/main" count="17" uniqueCount="17">
  <si>
    <t>Diffusion von O, N, C in Nb</t>
  </si>
  <si>
    <t>Element</t>
  </si>
  <si>
    <t>Do[cm^2/s]</t>
  </si>
  <si>
    <t>Ea[cal/mol]</t>
  </si>
  <si>
    <t>Geltungsbereich</t>
  </si>
  <si>
    <t>O</t>
  </si>
  <si>
    <t>N</t>
  </si>
  <si>
    <t>C</t>
  </si>
  <si>
    <t>150-1600C</t>
  </si>
  <si>
    <t>200-1600C</t>
  </si>
  <si>
    <t>130-2340C</t>
  </si>
  <si>
    <t>Temperatur [C]</t>
  </si>
  <si>
    <t xml:space="preserve">M.Hagen: </t>
  </si>
  <si>
    <t>Stickstoff entgast erst ab 1600C bei p&lt;1e-7mbar auf Werte im ppm- Bereich. Referenz: G. Hörz, E. Fromm; Z. Metallk. 61, 819, (1970)</t>
  </si>
  <si>
    <t>Temperatur [K]</t>
  </si>
  <si>
    <t>Diffusionslänge pro 1h in [m]</t>
  </si>
  <si>
    <t>based on M. Hagen, Diplomarbeit Wuppertal; Referenz: E.Fromm; E. Gebhardt, " Gase und Kohlenstoff in Metallen"; Springer Verlag, 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</si>
</sst>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7438264514019"/>
          <c:y val="0.1005139716692998"/>
          <c:w val="0.79711244317272012"/>
          <c:h val="0.81266048801520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Sheet1!$F$5:$Q$5</c:f>
              <c:numCache>
                <c:formatCode>General</c:formatCode>
                <c:ptCount val="12"/>
                <c:pt idx="0">
                  <c:v>150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</c:numCache>
            </c:numRef>
          </c:xVal>
          <c:yVal>
            <c:numRef>
              <c:f>Sheet1!$F$8:$Q$8</c:f>
              <c:numCache>
                <c:formatCode>General</c:formatCode>
                <c:ptCount val="12"/>
                <c:pt idx="0">
                  <c:v>7.63020875366878E-9</c:v>
                </c:pt>
                <c:pt idx="1">
                  <c:v>5.6249882332534459E-7</c:v>
                </c:pt>
                <c:pt idx="2">
                  <c:v>3.40938378731893E-6</c:v>
                </c:pt>
                <c:pt idx="3">
                  <c:v>1.2964571483770044E-5</c:v>
                </c:pt>
                <c:pt idx="4">
                  <c:v>3.630332885272187E-5</c:v>
                </c:pt>
                <c:pt idx="5">
                  <c:v>8.2265028052124764E-5</c:v>
                </c:pt>
                <c:pt idx="6">
                  <c:v>1.6005318838805714E-4</c:v>
                </c:pt>
                <c:pt idx="7">
                  <c:v>2.7799032379979474E-4</c:v>
                </c:pt>
                <c:pt idx="8">
                  <c:v>4.4271647991680991E-4</c:v>
                </c:pt>
                <c:pt idx="9">
                  <c:v>6.5884475821859577E-4</c:v>
                </c:pt>
                <c:pt idx="10">
                  <c:v>9.2896112600514486E-4</c:v>
                </c:pt>
                <c:pt idx="11">
                  <c:v>1.2538339603725514E-3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N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Sheet1!$F$5:$Q$5</c:f>
              <c:numCache>
                <c:formatCode>General</c:formatCode>
                <c:ptCount val="12"/>
                <c:pt idx="0">
                  <c:v>150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</c:numCache>
            </c:numRef>
          </c:xVal>
          <c:yVal>
            <c:numRef>
              <c:f>Sheet1!$F$9:$Q$9</c:f>
              <c:numCache>
                <c:formatCode>General</c:formatCode>
                <c:ptCount val="12"/>
                <c:pt idx="0">
                  <c:v>2.7975189033504642E-11</c:v>
                </c:pt>
                <c:pt idx="1">
                  <c:v>1.1446841315235263E-8</c:v>
                </c:pt>
                <c:pt idx="2">
                  <c:v>1.4227464425370908E-7</c:v>
                </c:pt>
                <c:pt idx="3">
                  <c:v>9.2130195870575662E-7</c:v>
                </c:pt>
                <c:pt idx="4">
                  <c:v>3.888816867533149E-6</c:v>
                </c:pt>
                <c:pt idx="5">
                  <c:v>1.2208967286481414E-5</c:v>
                </c:pt>
                <c:pt idx="6">
                  <c:v>3.0969110399354054E-5</c:v>
                </c:pt>
                <c:pt idx="7">
                  <c:v>6.7027455546832672E-5</c:v>
                </c:pt>
                <c:pt idx="8">
                  <c:v>1.2849737433279822E-4</c:v>
                </c:pt>
                <c:pt idx="9">
                  <c:v>2.2406003232852998E-4</c:v>
                </c:pt>
                <c:pt idx="10">
                  <c:v>3.6228334187221324E-4</c:v>
                </c:pt>
                <c:pt idx="11">
                  <c:v>5.5106025809718157E-4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Sheet1!$F$5:$Q$5</c:f>
              <c:numCache>
                <c:formatCode>General</c:formatCode>
                <c:ptCount val="12"/>
                <c:pt idx="0">
                  <c:v>150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</c:numCache>
            </c:numRef>
          </c:xVal>
          <c:yVal>
            <c:numRef>
              <c:f>Sheet1!$F$10:$Q$10</c:f>
              <c:numCache>
                <c:formatCode>General</c:formatCode>
                <c:ptCount val="12"/>
                <c:pt idx="0">
                  <c:v>1.4483315935844186E-10</c:v>
                </c:pt>
                <c:pt idx="1">
                  <c:v>2.8582693136472595E-8</c:v>
                </c:pt>
                <c:pt idx="2">
                  <c:v>2.6172849464693014E-7</c:v>
                </c:pt>
                <c:pt idx="3">
                  <c:v>1.3513371502989369E-6</c:v>
                </c:pt>
                <c:pt idx="4">
                  <c:v>4.7901778169319271E-6</c:v>
                </c:pt>
                <c:pt idx="5">
                  <c:v>1.3090970437171793E-5</c:v>
                </c:pt>
                <c:pt idx="6">
                  <c:v>2.9662583394813681E-5</c:v>
                </c:pt>
                <c:pt idx="7">
                  <c:v>5.8462463489455912E-5</c:v>
                </c:pt>
                <c:pt idx="8">
                  <c:v>1.0357386389164102E-4</c:v>
                </c:pt>
                <c:pt idx="9">
                  <c:v>1.6882767058866706E-4</c:v>
                </c:pt>
                <c:pt idx="10">
                  <c:v>2.5752892758382792E-4</c:v>
                </c:pt>
                <c:pt idx="11">
                  <c:v>3.7229923993565282E-4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32928"/>
        <c:axId val="133091328"/>
      </c:scatterChart>
      <c:valAx>
        <c:axId val="1523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33091328"/>
        <c:crossesAt val="1.0000000000000006E-11"/>
        <c:crossBetween val="midCat"/>
      </c:valAx>
      <c:valAx>
        <c:axId val="133091328"/>
        <c:scaling>
          <c:logBase val="10"/>
          <c:orientation val="minMax"/>
          <c:max val="1.0000000000000002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52332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307010032234031"/>
          <c:y val="4.4018876327886125E-3"/>
          <c:w val="0.19028203039606786"/>
          <c:h val="8.1973269675110413E-2"/>
        </c:manualLayout>
      </c:layout>
      <c:overlay val="0"/>
      <c:txPr>
        <a:bodyPr/>
        <a:lstStyle/>
        <a:p>
          <a:pPr>
            <a:defRPr sz="16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15</xdr:row>
      <xdr:rowOff>4761</xdr:rowOff>
    </xdr:from>
    <xdr:to>
      <xdr:col>17</xdr:col>
      <xdr:colOff>9525</xdr:colOff>
      <xdr:row>39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0.01336</cdr:y>
    </cdr:from>
    <cdr:to>
      <cdr:x>0.10875</cdr:x>
      <cdr:y>0.27441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1913"/>
          <a:ext cx="781050" cy="120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600"/>
            <a:t>Diff.</a:t>
          </a:r>
          <a:r>
            <a:rPr lang="de-DE" sz="1600" baseline="0"/>
            <a:t> length per 1h [m]</a:t>
          </a:r>
          <a:endParaRPr lang="de-DE" sz="1600"/>
        </a:p>
      </cdr:txBody>
    </cdr:sp>
  </cdr:relSizeAnchor>
  <cdr:relSizeAnchor xmlns:cdr="http://schemas.openxmlformats.org/drawingml/2006/chartDrawing">
    <cdr:from>
      <cdr:x>0.72591</cdr:x>
      <cdr:y>0.92771</cdr:y>
    </cdr:from>
    <cdr:to>
      <cdr:x>0.85323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13350" y="4298949"/>
          <a:ext cx="914400" cy="334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600"/>
            <a:t>T </a:t>
          </a:r>
          <a:r>
            <a:rPr lang="de-DE" sz="1600" baseline="0"/>
            <a:t>[C]</a:t>
          </a:r>
          <a:endParaRPr lang="de-DE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Q12" sqref="Q12"/>
    </sheetView>
  </sheetViews>
  <sheetFormatPr defaultRowHeight="15" x14ac:dyDescent="0.25"/>
  <cols>
    <col min="2" max="2" width="13.28515625" customWidth="1"/>
    <col min="3" max="3" width="11.7109375" customWidth="1"/>
    <col min="4" max="5" width="16.7109375" customWidth="1"/>
    <col min="6" max="6" width="14.5703125" customWidth="1"/>
    <col min="7" max="7" width="12" bestFit="1" customWidth="1"/>
  </cols>
  <sheetData>
    <row r="1" spans="1:17" x14ac:dyDescent="0.25">
      <c r="A1" s="4" t="s">
        <v>0</v>
      </c>
    </row>
    <row r="2" spans="1:17" x14ac:dyDescent="0.25">
      <c r="A2" t="s">
        <v>16</v>
      </c>
    </row>
    <row r="3" spans="1:17" x14ac:dyDescent="0.25">
      <c r="A3" s="1"/>
      <c r="B3" s="1"/>
      <c r="C3" s="1"/>
      <c r="D3" s="1"/>
      <c r="E3" s="1"/>
    </row>
    <row r="4" spans="1:17" x14ac:dyDescent="0.25">
      <c r="E4" s="1"/>
    </row>
    <row r="5" spans="1:17" x14ac:dyDescent="0.25">
      <c r="A5" s="1"/>
      <c r="B5" s="1"/>
      <c r="C5" s="1"/>
      <c r="D5" s="1"/>
      <c r="E5" s="1" t="s">
        <v>11</v>
      </c>
      <c r="F5">
        <v>150</v>
      </c>
      <c r="G5">
        <v>300</v>
      </c>
      <c r="H5">
        <v>400</v>
      </c>
      <c r="I5">
        <v>500</v>
      </c>
      <c r="J5">
        <v>600</v>
      </c>
      <c r="K5">
        <v>700</v>
      </c>
      <c r="L5">
        <v>800</v>
      </c>
      <c r="M5">
        <v>900</v>
      </c>
      <c r="N5">
        <v>1000</v>
      </c>
      <c r="O5">
        <v>1100</v>
      </c>
      <c r="P5">
        <v>1200</v>
      </c>
      <c r="Q5">
        <v>1300</v>
      </c>
    </row>
    <row r="6" spans="1:17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14</v>
      </c>
      <c r="F6">
        <f>F5+273</f>
        <v>423</v>
      </c>
      <c r="G6">
        <f t="shared" ref="G6:K6" si="0">G5+273</f>
        <v>573</v>
      </c>
      <c r="H6">
        <f t="shared" si="0"/>
        <v>673</v>
      </c>
      <c r="I6">
        <f t="shared" si="0"/>
        <v>773</v>
      </c>
      <c r="J6">
        <f t="shared" si="0"/>
        <v>873</v>
      </c>
      <c r="K6">
        <f t="shared" si="0"/>
        <v>973</v>
      </c>
      <c r="L6">
        <f>L5+273</f>
        <v>1073</v>
      </c>
      <c r="M6">
        <f>M5+273</f>
        <v>1173</v>
      </c>
      <c r="N6">
        <f t="shared" ref="N6:O6" si="1">N5+273</f>
        <v>1273</v>
      </c>
      <c r="O6">
        <f t="shared" si="1"/>
        <v>1373</v>
      </c>
      <c r="P6">
        <f>P5+273</f>
        <v>1473</v>
      </c>
      <c r="Q6">
        <f>Q5+273</f>
        <v>1573</v>
      </c>
    </row>
    <row r="7" spans="1:17" x14ac:dyDescent="0.25">
      <c r="A7" s="1"/>
      <c r="B7" s="1"/>
      <c r="C7" s="1"/>
      <c r="D7" s="1"/>
      <c r="E7" s="1"/>
      <c r="F7" s="4" t="s">
        <v>15</v>
      </c>
    </row>
    <row r="8" spans="1:17" x14ac:dyDescent="0.25">
      <c r="A8" s="1" t="s">
        <v>5</v>
      </c>
      <c r="B8" s="2">
        <v>1.4999999999999999E-2</v>
      </c>
      <c r="C8" s="1">
        <v>27600</v>
      </c>
      <c r="D8" s="1" t="s">
        <v>8</v>
      </c>
      <c r="E8" s="1"/>
      <c r="F8">
        <f>SQRT(2*$B$8*EXP(-$C$8/(1.986*F6))*3600)/100</f>
        <v>7.63020875366878E-9</v>
      </c>
      <c r="G8">
        <f t="shared" ref="G8:Q8" si="2">SQRT(2*$B$8*EXP(-$C$8/(1.986*G6))*3600)/100</f>
        <v>5.6249882332534459E-7</v>
      </c>
      <c r="H8">
        <f t="shared" si="2"/>
        <v>3.40938378731893E-6</v>
      </c>
      <c r="I8">
        <f t="shared" si="2"/>
        <v>1.2964571483770044E-5</v>
      </c>
      <c r="J8">
        <f t="shared" si="2"/>
        <v>3.630332885272187E-5</v>
      </c>
      <c r="K8">
        <f t="shared" si="2"/>
        <v>8.2265028052124764E-5</v>
      </c>
      <c r="L8">
        <f t="shared" si="2"/>
        <v>1.6005318838805714E-4</v>
      </c>
      <c r="M8">
        <f t="shared" ref="M8:O8" si="3">SQRT(2*$B$8*EXP(-$C$8/(1.986*M6))*3600)/100</f>
        <v>2.7799032379979474E-4</v>
      </c>
      <c r="N8">
        <f t="shared" si="3"/>
        <v>4.4271647991680991E-4</v>
      </c>
      <c r="O8">
        <f t="shared" si="3"/>
        <v>6.5884475821859577E-4</v>
      </c>
      <c r="P8">
        <f t="shared" si="2"/>
        <v>9.2896112600514486E-4</v>
      </c>
      <c r="Q8">
        <f t="shared" si="2"/>
        <v>1.2538339603725514E-3</v>
      </c>
    </row>
    <row r="9" spans="1:17" x14ac:dyDescent="0.25">
      <c r="A9" s="1" t="s">
        <v>6</v>
      </c>
      <c r="B9" s="2">
        <v>9.8000000000000004E-2</v>
      </c>
      <c r="C9" s="1">
        <v>38600</v>
      </c>
      <c r="D9" s="1" t="s">
        <v>9</v>
      </c>
      <c r="E9" s="1"/>
      <c r="F9">
        <f>SQRT(2*$B$9*EXP(-$C$9/(1.986*F6))*3600)/100</f>
        <v>2.7975189033504642E-11</v>
      </c>
      <c r="G9">
        <f t="shared" ref="G9:Q9" si="4">SQRT(2*$B$9*EXP(-$C$9/(1.986*G6))*3600)/100</f>
        <v>1.1446841315235263E-8</v>
      </c>
      <c r="H9">
        <f t="shared" si="4"/>
        <v>1.4227464425370908E-7</v>
      </c>
      <c r="I9">
        <f t="shared" si="4"/>
        <v>9.2130195870575662E-7</v>
      </c>
      <c r="J9">
        <f t="shared" si="4"/>
        <v>3.888816867533149E-6</v>
      </c>
      <c r="K9">
        <f t="shared" si="4"/>
        <v>1.2208967286481414E-5</v>
      </c>
      <c r="L9">
        <f t="shared" si="4"/>
        <v>3.0969110399354054E-5</v>
      </c>
      <c r="M9">
        <f t="shared" ref="M9:O9" si="5">SQRT(2*$B$9*EXP(-$C$9/(1.986*M6))*3600)/100</f>
        <v>6.7027455546832672E-5</v>
      </c>
      <c r="N9">
        <f t="shared" si="5"/>
        <v>1.2849737433279822E-4</v>
      </c>
      <c r="O9">
        <f t="shared" si="5"/>
        <v>2.2406003232852998E-4</v>
      </c>
      <c r="P9">
        <f t="shared" si="4"/>
        <v>3.6228334187221324E-4</v>
      </c>
      <c r="Q9">
        <f t="shared" si="4"/>
        <v>5.5106025809718157E-4</v>
      </c>
    </row>
    <row r="10" spans="1:17" x14ac:dyDescent="0.25">
      <c r="A10" s="1" t="s">
        <v>7</v>
      </c>
      <c r="B10" s="2">
        <v>0.01</v>
      </c>
      <c r="C10" s="1">
        <v>33920</v>
      </c>
      <c r="D10" s="1" t="s">
        <v>10</v>
      </c>
      <c r="E10" s="1"/>
      <c r="F10">
        <f>SQRT(2*$B$10*EXP(-$C$10/(1.986*F6))*3600)/100</f>
        <v>1.4483315935844186E-10</v>
      </c>
      <c r="G10">
        <f t="shared" ref="G10:Q10" si="6">SQRT(2*$B$10*EXP(-$C$10/(1.986*G6))*3600)/100</f>
        <v>2.8582693136472595E-8</v>
      </c>
      <c r="H10">
        <f t="shared" si="6"/>
        <v>2.6172849464693014E-7</v>
      </c>
      <c r="I10">
        <f t="shared" si="6"/>
        <v>1.3513371502989369E-6</v>
      </c>
      <c r="J10">
        <f t="shared" si="6"/>
        <v>4.7901778169319271E-6</v>
      </c>
      <c r="K10">
        <f t="shared" si="6"/>
        <v>1.3090970437171793E-5</v>
      </c>
      <c r="L10">
        <f t="shared" si="6"/>
        <v>2.9662583394813681E-5</v>
      </c>
      <c r="M10">
        <f t="shared" ref="M10:O10" si="7">SQRT(2*$B$10*EXP(-$C$10/(1.986*M6))*3600)/100</f>
        <v>5.8462463489455912E-5</v>
      </c>
      <c r="N10">
        <f t="shared" si="7"/>
        <v>1.0357386389164102E-4</v>
      </c>
      <c r="O10">
        <f t="shared" si="7"/>
        <v>1.6882767058866706E-4</v>
      </c>
      <c r="P10">
        <f t="shared" si="6"/>
        <v>2.5752892758382792E-4</v>
      </c>
      <c r="Q10">
        <f t="shared" si="6"/>
        <v>3.7229923993565282E-4</v>
      </c>
    </row>
    <row r="13" spans="1:17" x14ac:dyDescent="0.25">
      <c r="A13" s="1" t="s">
        <v>12</v>
      </c>
    </row>
    <row r="14" spans="1:17" x14ac:dyDescent="0.25">
      <c r="A14" s="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Reschke, Detlef</dc:creator>
  <cp:lastModifiedBy>Reschke, Detlef</cp:lastModifiedBy>
  <dcterms:created xsi:type="dcterms:W3CDTF">2017-03-22T15:15:26Z</dcterms:created>
  <dcterms:modified xsi:type="dcterms:W3CDTF">2017-08-16T09:28:14Z</dcterms:modified>
</cp:coreProperties>
</file>